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623"/>
  <workbookPr/>
  <mc:AlternateContent xmlns:mc="http://schemas.openxmlformats.org/markup-compatibility/2006">
    <mc:Choice Requires="x15">
      <x15ac:absPath xmlns:x15ac="http://schemas.microsoft.com/office/spreadsheetml/2010/11/ac" url="C:\Users\user\Downloads\"/>
    </mc:Choice>
  </mc:AlternateContent>
  <xr:revisionPtr revIDLastSave="0" documentId="13_ncr:1_{F67D3316-F999-40CB-844F-6EBD29697615}" xr6:coauthVersionLast="47" xr6:coauthVersionMax="47" xr10:uidLastSave="{00000000-0000-0000-0000-000000000000}"/>
  <bookViews>
    <workbookView xWindow="-120" yWindow="-120" windowWidth="20730" windowHeight="11040" xr2:uid="{00000000-000D-0000-FFFF-FFFF00000000}"/>
  </bookViews>
  <sheets>
    <sheet name="Тайлан 1" sheetId="18" r:id="rId1"/>
    <sheet name="Тайлан 2" sheetId="19" r:id="rId2"/>
    <sheet name="Тайлан 3" sheetId="20" r:id="rId3"/>
  </sheets>
  <definedNames>
    <definedName name="_Hlk187045487" localSheetId="0">'Тайлан 1'!$B$24</definedName>
    <definedName name="_Hlk30639579" localSheetId="0">'Тайлан 1'!#REF!</definedName>
  </definedNames>
  <calcPr calcId="191029"/>
  <fileRecoveryPr autoRecover="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10" i="19" l="1"/>
  <c r="F35" i="18"/>
  <c r="L9" i="20"/>
  <c r="F85" i="18"/>
  <c r="F50" i="18"/>
  <c r="F56" i="18"/>
  <c r="F51" i="18"/>
  <c r="F57" i="18"/>
  <c r="F22" i="18"/>
  <c r="F25" i="18"/>
  <c r="F20" i="18"/>
  <c r="F54" i="18"/>
  <c r="L11" i="20"/>
  <c r="E66" i="18"/>
  <c r="F59" i="18"/>
  <c r="C36" i="18"/>
  <c r="C32" i="18"/>
  <c r="E32" i="18"/>
  <c r="E36" i="18" l="1"/>
  <c r="F79" i="18"/>
  <c r="E79" i="18"/>
  <c r="F64" i="18"/>
  <c r="F63" i="18"/>
  <c r="F62" i="18"/>
  <c r="F58" i="18"/>
  <c r="F55" i="18"/>
  <c r="F53" i="18"/>
  <c r="F18" i="18"/>
  <c r="F19" i="18"/>
  <c r="F16" i="18"/>
  <c r="F15" i="18"/>
  <c r="F66" i="18" l="1"/>
  <c r="F27" i="18"/>
  <c r="F23" i="18"/>
  <c r="F32" i="18" s="1"/>
  <c r="D10" i="19"/>
  <c r="F11" i="20"/>
  <c r="H12" i="19"/>
  <c r="E11" i="18" l="1"/>
  <c r="E43" i="18" s="1"/>
  <c r="A13" i="18" a="1"/>
  <c r="A13" i="18" s="1"/>
  <c r="C66" i="18"/>
  <c r="D10" i="20" s="1"/>
  <c r="C79" i="18"/>
  <c r="D8" i="20" s="1"/>
  <c r="L12" i="19"/>
  <c r="K12" i="19"/>
  <c r="J12" i="19"/>
  <c r="I11" i="20"/>
  <c r="J11" i="20"/>
  <c r="G11" i="20"/>
  <c r="H11" i="20"/>
  <c r="E11" i="20"/>
  <c r="D17" i="19"/>
  <c r="L17" i="19"/>
  <c r="C87" i="18"/>
  <c r="D9" i="20" s="1"/>
  <c r="C12" i="19"/>
  <c r="F12" i="19"/>
  <c r="A88" i="18"/>
  <c r="D9" i="19"/>
  <c r="C11" i="18"/>
  <c r="D8" i="19" s="1"/>
  <c r="D12" i="19" s="1"/>
  <c r="C42" i="18"/>
  <c r="D11" i="19" s="1"/>
  <c r="C11" i="20"/>
  <c r="D11" i="20" l="1"/>
  <c r="C43" i="18"/>
  <c r="C88" i="18" s="1"/>
  <c r="R11" i="19" l="1"/>
  <c r="K11" i="20" l="1"/>
  <c r="N11" i="20" l="1"/>
  <c r="P11" i="20" l="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<sst xmlns="http://schemas.openxmlformats.org/spreadsheetml/2006/main" count="548" uniqueCount="219">
  <si>
    <t>№</t>
  </si>
  <si>
    <t>Тухайн  жилд худалдан авах бараа, ажил,үйлчилгээний нэр,төрөл, тоо хэмжээ, хүчин чадал</t>
  </si>
  <si>
    <t>Худал-дан авах ажил-лагаанд мөрдөх журам</t>
  </si>
  <si>
    <t>Худалдан авах ажиллагаанд мөрдөх хугацаа</t>
  </si>
  <si>
    <t>Үнэлгээний  хороо байгуулах огноо</t>
  </si>
  <si>
    <t>Гэрээ байгуулах эрх олгох огноо</t>
  </si>
  <si>
    <t>Гэрээ дуусгавар болох, дүгнэх огноо</t>
  </si>
  <si>
    <t>НТШ</t>
  </si>
  <si>
    <t>ХА</t>
  </si>
  <si>
    <t>Ажил /Их засвар, барилга угсралт/</t>
  </si>
  <si>
    <t>Төсөвт өртөг             /мян.төг/</t>
  </si>
  <si>
    <t>Эрх шилжүүлэх эсэх /ТЕЗ-н нэр/</t>
  </si>
  <si>
    <t>Хэмнэлт /мян.төг/</t>
  </si>
  <si>
    <t>ХАА-ны явцын тайлбар</t>
  </si>
  <si>
    <t xml:space="preserve">Уламжлалт хэлбэрээр зарласан эсэх </t>
  </si>
  <si>
    <t>Гомдол гарсан эсэх, түүний шийдвэрлэлтийн байдал</t>
  </si>
  <si>
    <t xml:space="preserve">Гүйцэтгэгчийн нэр </t>
  </si>
  <si>
    <t xml:space="preserve">Нийт </t>
  </si>
  <si>
    <t xml:space="preserve">Санхүүжилтийн эх үүсвэр </t>
  </si>
  <si>
    <t xml:space="preserve">Тоо </t>
  </si>
  <si>
    <t>Мөнгөн дүн /мян.төг/</t>
  </si>
  <si>
    <t xml:space="preserve">Зохион байгуулагдаж буй төсөл арга хэмжээний явц </t>
  </si>
  <si>
    <t xml:space="preserve">Үнэлгээ хийгдэж буй төсөл, арга хэмжээ </t>
  </si>
  <si>
    <t>тоо</t>
  </si>
  <si>
    <t xml:space="preserve">Гэрээ байгуулагдсан төсөл, арга хэмжээ </t>
  </si>
  <si>
    <t xml:space="preserve">Зарлагдсан төсөл, арга хэмжээ </t>
  </si>
  <si>
    <t>Нийт төсөвт өртөг /мян.төг/</t>
  </si>
  <si>
    <t>Гэрээ байгуулсан нийт өртөг /мян.төг/</t>
  </si>
  <si>
    <t xml:space="preserve">Зохион байгуулагдаагүй төсөл арга хэмжээний шалтгаан </t>
  </si>
  <si>
    <t xml:space="preserve">ТББ боловсруулж буй төсөл арга хэмжээ </t>
  </si>
  <si>
    <t xml:space="preserve">Ажлын даалгавар, ТЭЗҮ ирүүлээгүй төсөл арга хэмжээ </t>
  </si>
  <si>
    <t xml:space="preserve">Бусад шалтгаанаар з/б-гүй төсөл арга хэмжээ </t>
  </si>
  <si>
    <t xml:space="preserve">Цахим хэлбэрээр зарласан төсөл, арга хэмжээний тоо </t>
  </si>
  <si>
    <t>Аймгийн Орон нутгийн хөгжлийн сан</t>
  </si>
  <si>
    <t>Байгаль хамгаалах, нөхөн сэргээх арга  хэмжээний зардал</t>
  </si>
  <si>
    <t xml:space="preserve">Баянтал сумын Орон нутгийн хөгжлийн сан </t>
  </si>
  <si>
    <t xml:space="preserve">Шивээговь сумын Орон нутгийн хөгжлийн сан </t>
  </si>
  <si>
    <t xml:space="preserve">Сүмбэр сумын Орон нутгийн хөгжлийн сан </t>
  </si>
  <si>
    <t xml:space="preserve"> </t>
  </si>
  <si>
    <t>Тайлбар</t>
  </si>
  <si>
    <t>Цахим</t>
  </si>
  <si>
    <t xml:space="preserve">Санхүүжилт-ийн эх үүсвэр </t>
  </si>
  <si>
    <t>tender.gov.mn-д зарлах огноо</t>
  </si>
  <si>
    <t>Аймгийн Орон нутгийн хөрөнгө оруулалт</t>
  </si>
  <si>
    <t>Авто замын сан</t>
  </si>
  <si>
    <t xml:space="preserve">Зарлагдсан төсөл,                арга хэмжээ </t>
  </si>
  <si>
    <t>Гэрээний дүн     /мян.төг/</t>
  </si>
  <si>
    <t xml:space="preserve">нийт </t>
  </si>
  <si>
    <t xml:space="preserve">2024 онд зохион байгуулагдах нийт төсөл арга хэмжээ </t>
  </si>
  <si>
    <t>Шинээр баригдах орон сууцнуудын дэд бүтцийн ажил</t>
  </si>
  <si>
    <t>үгүй</t>
  </si>
  <si>
    <t>Сансар багийг ногоон бүс болгох камержуулалтын ажил</t>
  </si>
  <si>
    <t>Баянтал сумыг шинэ суурьшлын бүсийн цахилгаан хангамжийн ажил /6кв ЦДАШ 6/4 кв-ын 400ква КТПН угсрах/</t>
  </si>
  <si>
    <t>Найрамдал  хотхоны 2, 1, 15-р байрнуудын авто замыг холбох ажил</t>
  </si>
  <si>
    <t>Орон нутгийн хөгжлийн сан</t>
  </si>
  <si>
    <t>ОРОН НУТГИЙН ХӨРӨНГӨ ОРУУЛАЛТ</t>
  </si>
  <si>
    <t xml:space="preserve">Өгөөж захын уулзвараас 2 дугаар сургуулийн уулзвар хүртэлх авто замын ажил </t>
  </si>
  <si>
    <t>Найрамдал хотхоны 1, 15 дугаар байрны дундах тоглоомын талбай, тохижилтын ажил</t>
  </si>
  <si>
    <t xml:space="preserve">Шивээговь суманд хүүхдийн тоглоомын талбай барих ажил </t>
  </si>
  <si>
    <t>Шивээговь сумын 8 дугаар байрны техникийн давхарын шугамын ажил</t>
  </si>
  <si>
    <t>Тэрбум мод үндэсний хөтөлбөрийн хүрээнд 30 га талбайд мод тарих ажил</t>
  </si>
  <si>
    <t>Илчлэг Шивээ ОНӨААТҮГазрын зууханд цахилгаан нөөц эх үүсвэр генератор суурилуулах ажил</t>
  </si>
  <si>
    <t>Нарангийн гэр хорооллын цахилгаан хангамжийн үлдэгдэл ажил</t>
  </si>
  <si>
    <t xml:space="preserve">Халдвартын эмнэлэгийн их засварын ажил </t>
  </si>
  <si>
    <t>Усан спорт сургалтын төвийн засварын ажил</t>
  </si>
  <si>
    <t>Хуучин хүүхдийн эмнэлэгийг офиссын зориултаар засварлах ажил</t>
  </si>
  <si>
    <t>Ус Ду ОНӨААТҮГазарт дугуйт экскаватор худалдан авах ажил</t>
  </si>
  <si>
    <t>Ус Ду ОНӨААТҮГазарт Нүүрс тээврийн чиргүүл худалдан авах ажил</t>
  </si>
  <si>
    <t xml:space="preserve">Чип багц худалдан авах </t>
  </si>
  <si>
    <t>Төрийн байгууллагад шаардлагатай тоног төхөөрөмж худалдан авах ажил</t>
  </si>
  <si>
    <t>РП барих зураг төсөв боловсроуулах ажил</t>
  </si>
  <si>
    <t>Амрах байрны уулзвараас Уланбаатар Төмөр замын Халуун ус хүртэлх 800м, Тээвэрчдийн байрнаас Хорихын 75-р байр  хүртэлх авто замын зураг төсөв боловсруулах ажил</t>
  </si>
  <si>
    <t xml:space="preserve">Нутгийн удирдлагын ордоны зураг төсөв боловсруулах </t>
  </si>
  <si>
    <t>Найрамдал багт хэсэгчилсэн ерөнхий төлөвлөгөө хийх ажил</t>
  </si>
  <si>
    <t>Газрын төлөв байдал чанарын төлөвлөгөөт хянан баталгажуулалтын ажил</t>
  </si>
  <si>
    <t>БАЙГАЛЬ ХАМГААЛАХ, НӨХӨН СЭРГЭЭХ АРГА ХЭМЖЭЭНИЙ ЗАРДАЛ</t>
  </si>
  <si>
    <t>Усны нөөцийг хамгаалах зорилгоор гол горхи булаг шанд эх орчимд мод тарих хамгаалалтын хашаа барих</t>
  </si>
  <si>
    <r>
      <rPr>
        <sz val="10"/>
        <color theme="1"/>
        <rFont val="Arial"/>
        <family val="2"/>
      </rPr>
      <t>Ш</t>
    </r>
    <r>
      <rPr>
        <sz val="10"/>
        <rFont val="Arial"/>
        <family val="2"/>
      </rPr>
      <t xml:space="preserve">инээр байгуулагдаж байгаа цэцэрлэгт хүрээлэнгийн усны эх үүсвэрийг нэмэгдүүлэх </t>
    </r>
  </si>
  <si>
    <t>АВТО ЗАМЫН САН</t>
  </si>
  <si>
    <t>Найрамдал хотхоны 6 дугаар байрыг авто замтай холбох</t>
  </si>
  <si>
    <t>Найрамдал хотхоны 6, 10, 11-р байрны өмнөх авто зам, зогсоолыг сайжруулах ажил</t>
  </si>
  <si>
    <t>Найрамдал хотхоны 1, 15-р байрны дундах авто зогсоолын ажил</t>
  </si>
  <si>
    <r>
      <t>ний</t>
    </r>
    <r>
      <rPr>
        <sz val="10"/>
        <color theme="1"/>
        <rFont val="Arial"/>
        <family val="2"/>
      </rPr>
      <t>ХА</t>
    </r>
  </si>
  <si>
    <t>СҮМБЭР СУМЫН ОРОН НУТГИЙН ХӨРӨНГӨ ОРУУЛАЛТ</t>
  </si>
  <si>
    <t>ШХА</t>
  </si>
  <si>
    <t>2026 онд хэрэгжүүлэх хөрөнгө оруулалтын ажлын зураг төсөв /ТЭЗҮ/ боловсруулах ажил</t>
  </si>
  <si>
    <t>Тусгай хэрэгцээт хүүхдэд зориулсан тоног төхөөрөмж худалдан авах</t>
  </si>
  <si>
    <t>Ахмадын хороонд шаардлагатай тоног төхөөрөмж худалдан авах</t>
  </si>
  <si>
    <t>Сүмбэр сум, 1-р баг 133 байрны фасад засварын ажил</t>
  </si>
  <si>
    <t>Сансар цэцэрлэгийн гал тогооны их засварын ажил</t>
  </si>
  <si>
    <t>Хуучин 2 дугаар сургуулийн спорт заалны барилгын хүчитгэл, их засварын ажил</t>
  </si>
  <si>
    <t>5 цэцэрлэгийн урьд авто машины зогсоол, авто зам хийх ажил</t>
  </si>
  <si>
    <t>Бурхант суурьшлын бүсэд цэвэр усны шугам татаж худаг гаргах ажил</t>
  </si>
  <si>
    <t>Тохижилт Сүмбэр ОНӨААТҮГ-ын барилгын ажил</t>
  </si>
  <si>
    <t>Өлзийт суурьшлын бүсэд цэвэр усны шугам татаж худаг гаргах ажил</t>
  </si>
  <si>
    <t>Өлзийт суурьшлын бүсийн цахилгаан хангамжийг нэмэгдүүлэх ажил</t>
  </si>
  <si>
    <t>Барилгын туурь, хур хог хаягдал цэвэрлэх</t>
  </si>
  <si>
    <t>2 дугаар сургуулийн дотуур байранд шаардлагатай гал тогооны тоног төхөөрөмж худалдан авах</t>
  </si>
  <si>
    <t xml:space="preserve">Геодезийн цэг тэмдэгт сэргээх ажил	</t>
  </si>
  <si>
    <t>Хөв цөөрөм байгуулах</t>
  </si>
  <si>
    <t>Мал угаалгын ванн худалдан авах</t>
  </si>
  <si>
    <t>Сүү хөтөлбөр хэрэгжүүлэх</t>
  </si>
  <si>
    <t>2 дугаар сургуулийн дотуур байранд шаардлагатай тавилга, зөөлөн эдлэл худалдан авах</t>
  </si>
  <si>
    <t>Төмөр замын өртөөнөөс худалдаачны гудамжны уулзвар хүртэлх гэрэлтүүлгийн ажил</t>
  </si>
  <si>
    <t>БАЯНТАЛ СУМЫН ОРОН НУТГИЙН ХӨРӨНГӨ ОРУУЛАЛТ</t>
  </si>
  <si>
    <t>Хөгжмийн өрөөний тоног төхөөрөмж</t>
  </si>
  <si>
    <t>Сумын төвд шинээр хяналтын камерууд тавих</t>
  </si>
  <si>
    <t>Гудамж талбай, ногоон байгууламжийн зураг төсөв хийх</t>
  </si>
  <si>
    <t>Халуун усны газрын зураг төсвийг хийх</t>
  </si>
  <si>
    <t>ЕБС-ийн багш хөгжлийн төв байгуулах</t>
  </si>
  <si>
    <t>Шинээр тоглоомын талбайн хийх</t>
  </si>
  <si>
    <t>Төрийн албан хаагчдын 105-р байранд засварын зураг, төсвийг хийлгүүлэх</t>
  </si>
  <si>
    <t>Эрүүл мэндийн төвийн барилгын өргөтгөлийг хийх</t>
  </si>
  <si>
    <t>Хүүхдийн олон төрөлтэй тоглоом авах</t>
  </si>
  <si>
    <t>Төрийн албан хаагчдын тоног төхөөрөмжийг сайжруулах,тавилга эд хогшил шинэчлэх</t>
  </si>
  <si>
    <t>Гудамж талбайн гэрэлтүүлгийн шинэчлэх</t>
  </si>
  <si>
    <t>ШИВЭЭГОВЬ СУМЫН ОРОН НУТГИЙН ХӨРӨНГӨ ОРУУЛАЛТ</t>
  </si>
  <si>
    <t>Нийтийн эзэмшлийн гудамж талбайн тохижилтын ажлын зураг төсөв</t>
  </si>
  <si>
    <t>Шивээговь сумын цэвэрлэх байгууламжийн зураг төсвийн магадлал</t>
  </si>
  <si>
    <t>ОНХС-ийн хөрөнгө оруулалтаар хэрэгжүүлэх дэд бүтэцийн ажлын зураг тасвийн зардал</t>
  </si>
  <si>
    <t>Сумын халаалтын зуухны барилгын өргөтгөл, шинэчлэлийн ажлын зураг төсөв</t>
  </si>
  <si>
    <t>Гэр хорооллын гадна цэвэр ус, гадна бохир усны шугамд холбох ажил</t>
  </si>
  <si>
    <t>Сумын өвс тэжээлийн аюулгүйн нөөц бүрдүүлэх</t>
  </si>
  <si>
    <t>2025-01-10</t>
  </si>
  <si>
    <t>2025-01-11</t>
  </si>
  <si>
    <t>2025-01-16</t>
  </si>
  <si>
    <t xml:space="preserve">Мэдээг нэгтгэсэн: ХААГазрын захиргаа хууль эрх зүй хариуцсан мэргэжилтэн                                                                                                     </t>
  </si>
  <si>
    <t>Б.Түшигбаяр</t>
  </si>
  <si>
    <t>2025-02-04</t>
  </si>
  <si>
    <t>2025-03-04</t>
  </si>
  <si>
    <t>2025-12-31</t>
  </si>
  <si>
    <t>2025-01-15</t>
  </si>
  <si>
    <t>2025-02-17</t>
  </si>
  <si>
    <t>2025-05-30</t>
  </si>
  <si>
    <t>2025-01-27</t>
  </si>
  <si>
    <t>2025-01-29</t>
  </si>
  <si>
    <t>2025-01-30</t>
  </si>
  <si>
    <t>2025-02-03</t>
  </si>
  <si>
    <t>2025-06-04</t>
  </si>
  <si>
    <t>2025-01-08</t>
  </si>
  <si>
    <t>2025-02-07</t>
  </si>
  <si>
    <t>2025-03-10</t>
  </si>
  <si>
    <t>2025-05-24</t>
  </si>
  <si>
    <t>2025-01-23</t>
  </si>
  <si>
    <t>2025-02-10</t>
  </si>
  <si>
    <t>2025-02-27</t>
  </si>
  <si>
    <t>2025-03-27</t>
  </si>
  <si>
    <t>Сумын цэцэрлэгт хүрээлэнгийн ногоон байгууламжийн усалгаа, арчилгаа хамгаалалт</t>
  </si>
  <si>
    <t>тийм</t>
  </si>
  <si>
    <t xml:space="preserve">                             ГОВЬСҮМБЭР АЙМГИЙН СУМДЫН 2025 ОНЫ БАРАА, АЖИЛ, ҮЙЛЧИЛГЭЭ ХУДАЛДАН АВАЛТЫН 02-Р САРЫН                                       МЭДЭЭНИЙ НЭГТГЭЛ </t>
  </si>
  <si>
    <t>Такамаса   ХХК</t>
  </si>
  <si>
    <t>Тэргүүн магнет инженеринг   ХХК</t>
  </si>
  <si>
    <t>Нуклон    ХХК</t>
  </si>
  <si>
    <t>Жаргалант транспортны экспедитор   ХХК</t>
  </si>
  <si>
    <t>Эрхэсконстракшн ХХК</t>
  </si>
  <si>
    <t>Сангийн яамд гомдол гарсан</t>
  </si>
  <si>
    <t>Тендерийг 2025 оны 02 сарын 10-нд нээхэд нэг ч  компани тендерийн материалаа ирүүлээгүй ба амжилтгүй болсон</t>
  </si>
  <si>
    <t>Чиглэл ХХК</t>
  </si>
  <si>
    <t>Санаа мед трейд  ХХК</t>
  </si>
  <si>
    <t>Сүмбэрстарлет  ХХК</t>
  </si>
  <si>
    <t xml:space="preserve">Сүмбэр гоёл  ХХК </t>
  </si>
  <si>
    <t>Инженергеодези ХХК</t>
  </si>
  <si>
    <t>УСДУ ОНӨҮГ</t>
  </si>
  <si>
    <t>Илчитсансар ХХК</t>
  </si>
  <si>
    <t xml:space="preserve"> УСДУ ОНӨҮГ </t>
  </si>
  <si>
    <t xml:space="preserve">  </t>
  </si>
  <si>
    <t>Энхүүлэн эйнжи нандин ХХК</t>
  </si>
  <si>
    <t>.</t>
  </si>
  <si>
    <t xml:space="preserve">Тендертийг 2025 оны 02 сарын 20-нд нээхэд  нэг компани  материалаа ирүүлснийг үнэлж Сүмбэрцамхаг  ХХК шалгарсан </t>
  </si>
  <si>
    <t xml:space="preserve">Тендертийг 2025 оны 02 сарын 03-нд нээхэд нэг компани  материалаа ирүүлснийг үнэлж  Такамаса   ХХК шалгарсан </t>
  </si>
  <si>
    <t xml:space="preserve">Тендертийг 2025 оны 02 сарын 03-нд нээхэд нэг компани материалаа ирүүлсэнийг үнэлж Эрхэсконстракшн ХХК шалгарсан </t>
  </si>
  <si>
    <t xml:space="preserve">Тендертийг 2025 оны 2 сарын 07-нд нээхэд нэг компани материалаа ирүүлснийг үнэлж  Сүмбэр гоёл  ХХК шалгарсан </t>
  </si>
  <si>
    <t xml:space="preserve">Тендертийг 2025 оны 1 сарын 29-нд нээхэд   3 компани материалаа ирүүлснийг үнэлж Жаргалант транспортны экспедитор   ХХК шалгарсан </t>
  </si>
  <si>
    <t>2025-01-17</t>
  </si>
  <si>
    <t>Тендертийг 2025 оны 02 сарын 27-нд нээхэд нэг компани материалаа ирүүлснийг үнэлж  УСДУ ОНӨҮГ  шалгарсан</t>
  </si>
  <si>
    <t>Тендертийг  205 оны 02 сарын 27-нд нээхэд нэг компани материалаа ирүүлснийг үнэлж Илчитсансар ХХК   шалгарсан</t>
  </si>
  <si>
    <t>Тендерийг 2025 оны 01 сарын 23-нд нээхэд  амжилтгүй болсон.2025 оны 3 сарын 20-нд дахин нээсэн ба үнэлгээ хийж байна</t>
  </si>
  <si>
    <t>Тендертийг 2025 оны 1 сарын 24-нд нээхэд  6 компани материалаа ирүүлсэийг үнэлж Санаа мед трейд  ХХК шалгарсан</t>
  </si>
  <si>
    <t xml:space="preserve">Тендертийг 2025 оны 2 сарын 27-нд нээхэд  нэг компани материалаа ирүүлснийг үнэлж Сүмбэрстарлет  ХХК шалгарсан </t>
  </si>
  <si>
    <t xml:space="preserve">Тендертийг  2025 оны 3 сарын 10-нд нээхэд  нэг компани материалаа ирүүлснийг үнэлж Энхүүлэн эйнжи нандин  ХХК шалгарсан </t>
  </si>
  <si>
    <t xml:space="preserve">Тендертийг  2025 оны 02 сарын 05-нд нээхэд  2 компани материалаа ирүүлснийг үнэлж  Нуклон ХХК шалгарсан </t>
  </si>
  <si>
    <t>Сүмбэр цамхаг  ХХК</t>
  </si>
  <si>
    <t xml:space="preserve">Тендертийг 2025оны  01 сарын 24-нд нээхэд   4 компани материалаа ирүүлснийг үнэлж Чиглэл ХХК шалгарсан </t>
  </si>
  <si>
    <t>Тендертийг 2025 оны 02 сарын 18-нд нээхэд   3 компани материалаа ирүүлснийг  үнэлж  Инженергеодези ХХК шалгарсан</t>
  </si>
  <si>
    <t>Тендертийг 2025 оны 1 сарын 17-нд  2 компани материалаа ирүүлснийг  үнэлж  Петротрак  ХХКомпанийг шалгаруулсан. Сангийн яамны албан бичгийн дагуу дахин үнэлгээ хийхээр болсон.</t>
  </si>
  <si>
    <t xml:space="preserve">Тендертийг 2025 оны  02 сарын 07-нд нээхэд  2 компани материалаа ирүүлснийг үнэлж Тэргүүн магнет инженеринг   ХХК шалгарсан </t>
  </si>
  <si>
    <t>Тендерийг 2025 оны  03 сарын 11-нд нээхэд нэг компани тендерийн материалаа ирүүлснийг үнэлж Ус ундарх ХХКомпанийг шалгаруулсан зөвлөмжийг хүргүүлсэн.</t>
  </si>
  <si>
    <t xml:space="preserve">Тендертийг 2025 оны  02 сарын 27-нд нээхэд   2 компани материалаа ирүүлснийг үнэлж Геосет ХХК шалгарсан   </t>
  </si>
  <si>
    <t>Геосет ХХК</t>
  </si>
  <si>
    <t>Тендерийг 2025 оны 4 сарын 13-нд нээхэд нэг ч  компани тендерийн материалаа ирүүлээгүй ба амжилтгүй болсон</t>
  </si>
  <si>
    <t>Тендертийг 2025 оны 4 сарын 17-нд нээхэд   4 компани материалаа ирүүлснийг үнэлж Их хайрханы хишиг ХХК   шалгарсан</t>
  </si>
  <si>
    <t>Их хайрханы хишиг ХХК</t>
  </si>
  <si>
    <t>Тендерийг 2025 оны 01 сарын 23-нд нээхэд нэг ч  компани тендерийн материалаа ирүүлээгүй ба амжилтгүй болсон.Тендерийг 4 сарын 11-нд нээхэд нэг ч компани тендерийн материалаа ирүүлээгүй ба амжилтгүй болсон</t>
  </si>
  <si>
    <t>Тендерийг 2025 оны 01 сарын 8-нд нээхэд амжилтгүй болсон.Тендерийг 2025 оны 04 сарын 09 нээхэд  нэг компани материалаа ирүүлснийг үнэлж  Хонгорын оргилд хүрэх зам ХХК  шалгарсан</t>
  </si>
  <si>
    <t>Хонгорын оргилд хүрэх зам ХХК</t>
  </si>
  <si>
    <t>Тендерийг 2025 оны 4 сарын 01-нд нээхэд нэг компани  материалаа ирүүлснийг үнэлж Өрнөх бюлдинг  ХХК шалгарсан</t>
  </si>
  <si>
    <t>Өрнөх бюлдинг</t>
  </si>
  <si>
    <t xml:space="preserve">Тендерийг 2025 оны 03 сарын 5-нд нээхэд амжилтгүй болсон.Тендерийг 2025 оны 3 сарын 28  нээхэд нэг компани тендерийн материалаа ирүүлснийг үнэлж Жавхлант-Аривжих ХХККомпанийг шалгаруулсан </t>
  </si>
  <si>
    <t>Тендерийг 2025 оны 2 сарын 29-нд нээхэд нэг ч  компани тендерийн материалаа ирүүлээгүй ба амжилтгүй болсон. 4 сарын 15-нд нээхэд нэг ч  компани тендерийн материалаа ирүүлээгүй ба амжилтгүй болсон</t>
  </si>
  <si>
    <t>Тендертийг 2025 оны 04 сарын 11-нд нээхэд нэг компани материалаа ирүүлснийг үнэлж  Сүмбэр хишиг ххк шалгарсан</t>
  </si>
  <si>
    <t>Сүмбэр хишиг</t>
  </si>
  <si>
    <t>Тендерийг 2025 оны 01 сарын 23-нд нээхэд  амжилтгүй болсон.Тендерийг 2025 оны 04 сарын 11  нээхэд нэг ч  компани тендерийн материалаа ирүүлээгүй ба амжилтгүй болсон.</t>
  </si>
  <si>
    <t>Их хайрханы хишиг ххк</t>
  </si>
  <si>
    <t>Тендерийг 2025 оны 3 сарын 12-нд нээхэд амжилтгүй болсон.Тендерийг 2025 оны 3 сарын 14-нд дахин нээж 2 компани материалаа ирүүлснийг  үнэлж  Их хайрханы хишиг ХХК шалгарсан</t>
  </si>
  <si>
    <t xml:space="preserve">Тендерийг 2025 оны 02 сарын 07-нд нээхэд амжилтгүй болсон.Тендерийг 2025 оны 3 сарын 21-нд дахин нээж 1 компани материалаа ирүүлснийг Жавхлант-Арвижих  ХХК шалгарсан </t>
  </si>
  <si>
    <t>Жавхлант-Арвижих  ХХК</t>
  </si>
  <si>
    <t>Тендерийг 2025 оны 03 сарын 04-нд нээхэд амжилтгүй болсон.Тендерийг 2025 оны 03 сарын 21-нд дахин нээхэд нэг ч  компани тендерийн материалаа ирүүлээгүй ба амжилтгүй болсон.</t>
  </si>
  <si>
    <t>Тендерийг 2025 оны 03 сарын 11-нд нээхэд 4 компани материалаа ирүүлснийг үнэлж  Гэрлийн хэмнэл ХХК шалгарсан</t>
  </si>
  <si>
    <t>Гэрлийн хэмнэл</t>
  </si>
  <si>
    <t xml:space="preserve"> Тендерийг 2025 оны 02 сарын 10-нд нээхэд амжилтгүй болсон.Тендерийг 2025  оны 3 сарын 14-нд дахин нээхэд нэг компани материалаа ирүүлснийг үнэлж  Их хайрханы хишиг  шалгарсан</t>
  </si>
  <si>
    <t>Тендерийг 2025 оны 3 сарын 04-нд нээхэд нэг ч  компани тендерийн материалаа ирүүлээгүй ба амжилтгүй болсон.2025 оны 4 сарын 15-нд нээхэд нэг ч  компани тендерийн материалаа ирүүлээгүй ба амжилтгүй болсон</t>
  </si>
  <si>
    <t xml:space="preserve">Тендертийг  2025 оны 4 сарын 18-нд нээхэд  2 компани материалаа ирүүлснийг үнэлж Толгод констракшн ХХК шалгарсан </t>
  </si>
  <si>
    <t>Толгод констракшн ХХК</t>
  </si>
  <si>
    <t>Жавхлант-Аривжих ХХКК</t>
  </si>
  <si>
    <t>Ус ундарх ХХК</t>
  </si>
  <si>
    <t xml:space="preserve">                             ГОВЬСҮМБЭР АЙМГИЙН 2025 ОНЫ БАРАА, АЖИЛ, ҮЙЛЧИЛГЭЭ ХУДАЛДАН АВАЛТЫН 04-Р САРЫН МЭДЭЭНИЙ НЭГТГЭЛ </t>
  </si>
  <si>
    <t>/2025 оны 04-р сарын 25-ны өдрийн байдлаар/</t>
  </si>
  <si>
    <t xml:space="preserve">            ГОВЬСҮМБЭР АЙМГИЙН 2025 ОНЫ АЙМАГ, СУМЫН ОРОН НУТГИЙН ХӨГЖЛИЙН САН, БАЙГАЛЬ ХАМГААЛАХ, НӨХӨН СЭРГЭЭХ АРГА ХЭМЖЭЭНИЙ ЗАРДАЛ, АВТО ЗАМЫН САН,  ТӨСӨЛ ХӨТӨЛБӨРИЙН  ХӨРӨНГӨӨР ХИЙГДЭХ  БАРАА, АЖИЛ, ҮЙЛЧИЛГЭЭ ХУДАЛДАН АВАХ ТӨЛӨВЛӨГӨӨНИЙ ХЭРЭГЖИЛТИЙН 4-Р САРЫН МЭДЭЭ</t>
  </si>
  <si>
    <t>Тендертийг 2025 оны 02 сарын 05-нд нээхэд  3 компани материалаа ирүүлснийг үнэлж  Чандманьхонгор групп ХХК шалгарсан. Сангийн яамны гомдолын дагуу дахин үнэлгээ хийсэн ба амжилтгүй болсон.</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</si>
</sst>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43" formatCode="_(* #,##0.00_);_(* \(#,##0.00\);_(* &quot;-&quot;??_);_(@_)"/>
    <numFmt numFmtId="164" formatCode="_-* #,##0.00_-;\-* #,##0.00_-;_-* &quot;-&quot;??_-;_-@_-"/>
    <numFmt numFmtId="165" formatCode="_-* #,##0.00_₮_-;\-* #,##0.00_₮_-;_-* &quot;-&quot;??_₮_-;_-@_-"/>
    <numFmt numFmtId="166" formatCode="0.0"/>
    <numFmt numFmtId="167" formatCode="[$-1043A]yyyy\-mm\-dd;@"/>
    <numFmt numFmtId="168" formatCode="_(* #,##0.0_);_(* \(#,##0.0\);_(* &quot;-&quot;??_);_(@_)"/>
    <numFmt numFmtId="169" formatCode="yy\.mm\.dd;@"/>
    <numFmt numFmtId="170" formatCode="#,##0.0"/>
    <numFmt numFmtId="171" formatCode="_-* #,##0.0_₮_-;\-* #,##0.0_₮_-;_-* &quot;-&quot;??_₮_-;_-@_-"/>
    <numFmt numFmtId="172" formatCode="_(* #,##0_);_(* \(#,##0\);_(* &quot;-&quot;??_);_(@_)"/>
    <numFmt numFmtId="173" formatCode="_-* #,##0.0_₮_-;\-* #,##0.0_₮_-;_-* &quot;-&quot;?_₮_-;_-@_-"/>
    <numFmt numFmtId="174" formatCode="#,##0.0;\-#,##0.0"/>
    <numFmt numFmtId="175" formatCode="#,##0.0;[Red]\-#,##0.0"/>
    <numFmt numFmtId="176" formatCode="0.000"/>
    <numFmt numFmtId="177" formatCode="_(* #,##0.000_);_(* \(#,##0.000\);_(* &quot;-&quot;??_);_(@_)"/>
  </numFmts>
  <fonts count="22" x14ac:knownFonts="1">
    <font>
      <sz val="11"/>
      <color theme="1"/>
      <name val="Calibri"/>
      <family val="2"/>
      <scheme val="minor"/>
    </font>
    <font>
      <sz val="11"/>
      <color theme="1"/>
      <name val="Calibri"/>
      <family val="2"/>
      <charset val="1"/>
      <scheme val="minor"/>
    </font>
    <font>
      <sz val="11"/>
      <color theme="1"/>
      <name val="Calibri"/>
      <family val="2"/>
      <charset val="1"/>
      <scheme val="minor"/>
    </font>
    <font>
      <sz val="11"/>
      <color theme="1"/>
      <name val="Calibri"/>
      <family val="2"/>
      <charset val="1"/>
      <scheme val="minor"/>
    </font>
    <font>
      <sz val="10"/>
      <color rgb="FF000000"/>
      <name val="Arial"/>
      <family val="2"/>
    </font>
    <font>
      <b/>
      <sz val="10"/>
      <color rgb="FF000000"/>
      <name val="Arial"/>
      <family val="2"/>
    </font>
    <font>
      <sz val="10"/>
      <color theme="1"/>
      <name val="Arial"/>
      <family val="2"/>
    </font>
    <font>
      <sz val="11"/>
      <color theme="1"/>
      <name val="Calibri"/>
      <family val="2"/>
      <scheme val="minor"/>
    </font>
    <font>
      <b/>
      <sz val="10"/>
      <color theme="1"/>
      <name val="Arial"/>
      <family val="2"/>
    </font>
    <font>
      <b/>
      <sz val="10"/>
      <color theme="0"/>
      <name val="Arial"/>
      <family val="2"/>
    </font>
    <font>
      <sz val="9"/>
      <color theme="1"/>
      <name val="Arial"/>
      <family val="2"/>
    </font>
    <font>
      <b/>
      <sz val="9"/>
      <color theme="1"/>
      <name val="Arial"/>
      <family val="2"/>
    </font>
    <font>
      <b/>
      <sz val="11"/>
      <color rgb="FF3F3F3F"/>
      <name val="Calibri"/>
      <family val="2"/>
      <charset val="1"/>
      <scheme val="minor"/>
    </font>
    <font>
      <b/>
      <sz val="11"/>
      <color rgb="FFFA7D00"/>
      <name val="Calibri"/>
      <family val="2"/>
      <charset val="1"/>
      <scheme val="minor"/>
    </font>
    <font>
      <sz val="10"/>
      <name val="Arial"/>
      <family val="2"/>
    </font>
    <font>
      <sz val="10"/>
      <color theme="0"/>
      <name val="Arial"/>
      <family val="2"/>
    </font>
    <font>
      <b/>
      <sz val="10"/>
      <name val="Arial"/>
      <family val="2"/>
    </font>
    <font>
      <sz val="8"/>
      <name val="Calibri"/>
      <family val="2"/>
      <scheme val="minor"/>
    </font>
    <font>
      <b/>
      <sz val="11"/>
      <color theme="1"/>
      <name val="Arial"/>
      <family val="2"/>
    </font>
    <font>
      <sz val="11"/>
      <color theme="1"/>
      <name val="Arial"/>
      <family val="2"/>
    </font>
    <font>
      <sz val="10"/>
      <color theme="0" tint="-4.9989318521683403E-2"/>
      <name val="Arial"/>
      <family val="2"/>
    </font>
    <font>
      <b/>
      <sz val="10"/>
      <color theme="0" tint="-4.9989318521683403E-2"/>
      <name val="Arial"/>
      <family val="2"/>
    </font>
  </fonts>
  <fills count="8">
    <fill>
      <patternFill patternType="none"/>
    </fill>
    <fill>
      <patternFill patternType="gray125"/>
    </fill>
    <fill>
      <patternFill patternType="solid">
        <fgColor theme="0"/>
        <bgColor indexed="64"/>
      </patternFill>
    </fill>
    <fill>
      <patternFill patternType="solid">
        <fgColor rgb="FFF2F2F2"/>
      </patternFill>
    </fill>
    <fill>
      <patternFill patternType="solid">
        <fgColor theme="1"/>
        <bgColor indexed="64"/>
      </patternFill>
    </fill>
    <fill>
      <patternFill patternType="solid">
        <fgColor theme="9" tint="0.59999389629810485"/>
        <bgColor indexed="65"/>
      </patternFill>
    </fill>
    <fill>
      <patternFill patternType="solid">
        <fgColor theme="9" tint="0.39997558519241921"/>
        <bgColor indexed="64"/>
      </patternFill>
    </fill>
    <fill>
      <patternFill patternType="solid">
        <fgColor theme="6"/>
        <bgColor indexed="64"/>
      </patternFill>
    </fill>
  </fills>
  <borders count="11">
    <border>
      <left/>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1">
    <xf numFmtId="0" fontId="0" fillId="0" borderId="0"/>
    <xf numFmtId="43" fontId="7" fillId="0" borderId="0" applyFont="0" applyFill="0" applyBorder="0" applyAlignment="0" applyProtection="0"/>
    <xf numFmtId="0" fontId="12" fillId="3" borderId="7" applyNumberFormat="0" applyAlignment="0" applyProtection="0"/>
    <xf numFmtId="0" fontId="13" fillId="3" borderId="6" applyNumberFormat="0" applyAlignment="0" applyProtection="0"/>
    <xf numFmtId="165" fontId="7" fillId="0" borderId="0" applyFont="0" applyFill="0" applyBorder="0" applyAlignment="0" applyProtection="0"/>
    <xf numFmtId="0" fontId="7" fillId="0" borderId="0"/>
    <xf numFmtId="165" fontId="7" fillId="0" borderId="0" applyFont="0" applyFill="0" applyBorder="0" applyAlignment="0" applyProtection="0"/>
    <xf numFmtId="0" fontId="3" fillId="0" borderId="0"/>
    <xf numFmtId="171" fontId="3" fillId="0" borderId="0" applyFont="0" applyFill="0" applyBorder="0" applyAlignment="0" applyProtection="0"/>
    <xf numFmtId="0" fontId="7" fillId="0" borderId="0"/>
    <xf numFmtId="0" fontId="2" fillId="5" borderId="0" applyNumberFormat="0" applyBorder="0" applyAlignment="0" applyProtection="0"/>
  </cellStyleXfs>
  <cellXfs count="228">
    <xf numFmtId="0" fontId="0" fillId="0" borderId="0" xfId="0"/>
    <xf numFmtId="0" fontId="6" fillId="2" borderId="3" xfId="0" applyFont="1" applyFill="1" applyBorder="1" applyAlignment="1">
      <alignment horizontal="center" vertical="center" wrapText="1"/>
    </xf>
    <xf numFmtId="166" fontId="6" fillId="2" borderId="3" xfId="0" applyNumberFormat="1" applyFont="1" applyFill="1" applyBorder="1" applyAlignment="1">
      <alignment horizontal="center" vertical="center" wrapText="1"/>
    </xf>
    <xf numFmtId="0" fontId="6" fillId="0" borderId="0" xfId="0" applyFont="1" applyAlignment="1">
      <alignment horizontal="left" vertical="center" wrapText="1"/>
    </xf>
    <xf numFmtId="0" fontId="6" fillId="0" borderId="0" xfId="0" applyFont="1" applyAlignment="1">
      <alignment horizontal="center" vertical="center" wrapText="1"/>
    </xf>
    <xf numFmtId="168" fontId="6" fillId="0" borderId="0" xfId="1" applyNumberFormat="1" applyFont="1" applyAlignment="1">
      <alignment horizontal="right" vertical="center" wrapText="1"/>
    </xf>
    <xf numFmtId="2" fontId="6" fillId="0" borderId="0" xfId="0" applyNumberFormat="1" applyFont="1" applyAlignment="1">
      <alignment horizontal="center" vertical="center" wrapText="1"/>
    </xf>
    <xf numFmtId="167" fontId="4" fillId="0" borderId="0" xfId="0" applyNumberFormat="1" applyFont="1" applyAlignment="1">
      <alignment horizontal="left" vertical="center" wrapText="1"/>
    </xf>
    <xf numFmtId="168" fontId="5" fillId="0" borderId="0" xfId="1" applyNumberFormat="1" applyFont="1" applyBorder="1" applyAlignment="1">
      <alignment horizontal="right" vertical="center" wrapText="1"/>
    </xf>
    <xf numFmtId="2" fontId="5" fillId="0" borderId="0" xfId="0" applyNumberFormat="1" applyFont="1" applyAlignment="1">
      <alignment horizontal="center" vertical="center" wrapText="1"/>
    </xf>
    <xf numFmtId="0" fontId="5" fillId="0" borderId="0" xfId="0" applyFont="1" applyAlignment="1">
      <alignment horizontal="center" vertical="center" wrapText="1"/>
    </xf>
    <xf numFmtId="0" fontId="8" fillId="0" borderId="0" xfId="0" applyFont="1" applyAlignment="1">
      <alignment wrapText="1"/>
    </xf>
    <xf numFmtId="0" fontId="6" fillId="0" borderId="0" xfId="0" applyFont="1" applyAlignment="1">
      <alignment wrapText="1"/>
    </xf>
    <xf numFmtId="0" fontId="5" fillId="0" borderId="0" xfId="0" applyFont="1" applyAlignment="1">
      <alignment wrapText="1"/>
    </xf>
    <xf numFmtId="2" fontId="5" fillId="0" borderId="0" xfId="0" applyNumberFormat="1" applyFont="1" applyAlignment="1">
      <alignment horizontal="right" vertical="center" wrapText="1"/>
    </xf>
    <xf numFmtId="2" fontId="6" fillId="0" borderId="0" xfId="0" applyNumberFormat="1" applyFont="1" applyAlignment="1">
      <alignment horizontal="right" vertical="center" wrapText="1"/>
    </xf>
    <xf numFmtId="0" fontId="6" fillId="0" borderId="3" xfId="0" applyFont="1" applyBorder="1" applyAlignment="1">
      <alignment horizontal="center" vertical="center" wrapText="1"/>
    </xf>
    <xf numFmtId="0" fontId="10" fillId="0" borderId="0" xfId="0" applyFont="1" applyAlignment="1">
      <alignment horizontal="center" vertical="center" wrapText="1"/>
    </xf>
    <xf numFmtId="169" fontId="5" fillId="0" borderId="0" xfId="0" applyNumberFormat="1" applyFont="1" applyAlignment="1">
      <alignment horizontal="center" vertical="center" wrapText="1"/>
    </xf>
    <xf numFmtId="169" fontId="6" fillId="0" borderId="0" xfId="0" applyNumberFormat="1" applyFont="1" applyAlignment="1">
      <alignment horizontal="center" vertical="center" wrapText="1"/>
    </xf>
    <xf numFmtId="168" fontId="6" fillId="2" borderId="3" xfId="1" applyNumberFormat="1" applyFont="1" applyFill="1" applyBorder="1" applyAlignment="1">
      <alignment horizontal="center" vertical="center" wrapText="1"/>
    </xf>
    <xf numFmtId="2" fontId="6" fillId="0" borderId="3" xfId="0" applyNumberFormat="1" applyFont="1" applyBorder="1" applyAlignment="1">
      <alignment horizontal="center" vertical="center" wrapText="1"/>
    </xf>
    <xf numFmtId="169" fontId="6" fillId="0" borderId="3" xfId="0" applyNumberFormat="1" applyFont="1" applyBorder="1" applyAlignment="1">
      <alignment horizontal="center" vertical="center" wrapText="1"/>
    </xf>
    <xf numFmtId="0" fontId="6" fillId="0" borderId="3" xfId="0" applyFont="1" applyBorder="1" applyAlignment="1">
      <alignment horizontal="left" vertical="center" wrapText="1"/>
    </xf>
    <xf numFmtId="168" fontId="6" fillId="0" borderId="3" xfId="1" applyNumberFormat="1" applyFont="1" applyBorder="1" applyAlignment="1">
      <alignment horizontal="right" vertical="center" wrapText="1"/>
    </xf>
    <xf numFmtId="0" fontId="8" fillId="0" borderId="3" xfId="0" applyFont="1" applyBorder="1" applyAlignment="1">
      <alignment horizontal="center" vertical="center" wrapText="1"/>
    </xf>
    <xf numFmtId="168" fontId="8" fillId="0" borderId="3" xfId="1" applyNumberFormat="1" applyFont="1" applyBorder="1" applyAlignment="1">
      <alignment horizontal="center" vertical="center" wrapText="1"/>
    </xf>
    <xf numFmtId="168" fontId="10" fillId="0" borderId="3" xfId="1" applyNumberFormat="1" applyFont="1" applyBorder="1" applyAlignment="1">
      <alignment horizontal="right" vertical="center" wrapText="1"/>
    </xf>
    <xf numFmtId="1" fontId="6" fillId="0" borderId="3" xfId="1" applyNumberFormat="1" applyFont="1" applyBorder="1" applyAlignment="1">
      <alignment horizontal="center" vertical="center" wrapText="1"/>
    </xf>
    <xf numFmtId="1" fontId="8" fillId="0" borderId="3" xfId="1" applyNumberFormat="1" applyFont="1" applyBorder="1" applyAlignment="1">
      <alignment horizontal="center" vertical="center" wrapText="1"/>
    </xf>
    <xf numFmtId="1" fontId="6" fillId="0" borderId="3" xfId="0" applyNumberFormat="1" applyFont="1" applyBorder="1" applyAlignment="1">
      <alignment horizontal="center" vertical="center" wrapText="1"/>
    </xf>
    <xf numFmtId="1" fontId="6" fillId="0" borderId="0" xfId="0" applyNumberFormat="1" applyFont="1" applyAlignment="1">
      <alignment horizontal="right" vertical="center" wrapText="1"/>
    </xf>
    <xf numFmtId="1" fontId="10" fillId="0" borderId="3" xfId="0" applyNumberFormat="1" applyFont="1" applyBorder="1" applyAlignment="1">
      <alignment horizontal="center" vertical="center" wrapText="1"/>
    </xf>
    <xf numFmtId="1" fontId="6" fillId="0" borderId="0" xfId="0" applyNumberFormat="1" applyFont="1" applyAlignment="1">
      <alignment wrapText="1"/>
    </xf>
    <xf numFmtId="0" fontId="10" fillId="0" borderId="3" xfId="0" applyFont="1" applyBorder="1" applyAlignment="1">
      <alignment horizontal="center" vertical="center" wrapText="1"/>
    </xf>
    <xf numFmtId="0" fontId="6" fillId="0" borderId="0" xfId="0" applyFont="1" applyAlignment="1">
      <alignment horizontal="center" wrapText="1"/>
    </xf>
    <xf numFmtId="168" fontId="6" fillId="0" borderId="3" xfId="1" applyNumberFormat="1" applyFont="1" applyBorder="1" applyAlignment="1">
      <alignment horizontal="center" vertical="center" wrapText="1"/>
    </xf>
    <xf numFmtId="0" fontId="10" fillId="0" borderId="3" xfId="0" applyFont="1" applyBorder="1" applyAlignment="1">
      <alignment horizontal="left" vertical="center" wrapText="1"/>
    </xf>
    <xf numFmtId="2" fontId="10" fillId="0" borderId="3" xfId="0" applyNumberFormat="1" applyFont="1" applyBorder="1" applyAlignment="1">
      <alignment horizontal="center" vertical="center" wrapText="1"/>
    </xf>
    <xf numFmtId="169" fontId="10" fillId="0" borderId="3" xfId="0" applyNumberFormat="1" applyFont="1" applyBorder="1" applyAlignment="1">
      <alignment horizontal="center" vertical="center" wrapText="1"/>
    </xf>
    <xf numFmtId="1" fontId="10" fillId="0" borderId="3" xfId="1" applyNumberFormat="1" applyFont="1" applyBorder="1" applyAlignment="1">
      <alignment horizontal="center" vertical="center" wrapText="1"/>
    </xf>
    <xf numFmtId="0" fontId="11" fillId="0" borderId="3" xfId="0" applyFont="1" applyBorder="1" applyAlignment="1">
      <alignment horizontal="center" vertical="center" wrapText="1"/>
    </xf>
    <xf numFmtId="1" fontId="11" fillId="0" borderId="3" xfId="1" applyNumberFormat="1" applyFont="1" applyBorder="1" applyAlignment="1">
      <alignment horizontal="center" vertical="center" wrapText="1"/>
    </xf>
    <xf numFmtId="168" fontId="11" fillId="0" borderId="3" xfId="1" applyNumberFormat="1" applyFont="1" applyBorder="1" applyAlignment="1">
      <alignment horizontal="center" vertical="center" wrapText="1"/>
    </xf>
    <xf numFmtId="168" fontId="6" fillId="0" borderId="3" xfId="1" applyNumberFormat="1" applyFont="1" applyBorder="1" applyAlignment="1">
      <alignment vertical="center" wrapText="1"/>
    </xf>
    <xf numFmtId="168" fontId="8" fillId="0" borderId="3" xfId="1" applyNumberFormat="1" applyFont="1" applyBorder="1" applyAlignment="1">
      <alignment vertical="center" wrapText="1"/>
    </xf>
    <xf numFmtId="49" fontId="6" fillId="2" borderId="3" xfId="0" applyNumberFormat="1" applyFont="1" applyFill="1" applyBorder="1" applyAlignment="1">
      <alignment horizontal="center" vertical="center" wrapText="1"/>
    </xf>
    <xf numFmtId="173" fontId="6" fillId="0" borderId="0" xfId="0" applyNumberFormat="1" applyFont="1" applyAlignment="1">
      <alignment wrapText="1"/>
    </xf>
    <xf numFmtId="2" fontId="8" fillId="0" borderId="0" xfId="0" applyNumberFormat="1" applyFont="1" applyAlignment="1">
      <alignment vertical="center" wrapText="1"/>
    </xf>
    <xf numFmtId="172" fontId="11" fillId="0" borderId="3" xfId="1" applyNumberFormat="1" applyFont="1" applyBorder="1" applyAlignment="1">
      <alignment horizontal="center" vertical="center" wrapText="1"/>
    </xf>
    <xf numFmtId="172" fontId="10" fillId="0" borderId="3" xfId="1" applyNumberFormat="1" applyFont="1" applyBorder="1" applyAlignment="1">
      <alignment horizontal="right" vertical="center" wrapText="1"/>
    </xf>
    <xf numFmtId="0" fontId="8" fillId="2" borderId="0" xfId="0" applyFont="1" applyFill="1" applyAlignment="1">
      <alignment wrapText="1"/>
    </xf>
    <xf numFmtId="0" fontId="8" fillId="2" borderId="3" xfId="0" applyFont="1" applyFill="1" applyBorder="1" applyAlignment="1">
      <alignment horizontal="center" vertical="center" wrapText="1"/>
    </xf>
    <xf numFmtId="166" fontId="8" fillId="2" borderId="3" xfId="0" applyNumberFormat="1" applyFont="1" applyFill="1" applyBorder="1" applyAlignment="1">
      <alignment horizontal="center" vertical="center" wrapText="1"/>
    </xf>
    <xf numFmtId="0" fontId="6" fillId="4" borderId="3" xfId="0" applyFont="1" applyFill="1" applyBorder="1" applyAlignment="1">
      <alignment horizontal="center" vertical="center" wrapText="1"/>
    </xf>
    <xf numFmtId="168" fontId="8" fillId="2" borderId="3" xfId="1" applyNumberFormat="1" applyFont="1" applyFill="1" applyBorder="1" applyAlignment="1">
      <alignment horizontal="center" vertical="center" wrapText="1"/>
    </xf>
    <xf numFmtId="0" fontId="4" fillId="2" borderId="3" xfId="0" applyFont="1" applyFill="1" applyBorder="1" applyAlignment="1">
      <alignment horizontal="center" vertical="center" wrapText="1"/>
    </xf>
    <xf numFmtId="0" fontId="14" fillId="2" borderId="3" xfId="0" applyFont="1" applyFill="1" applyBorder="1" applyAlignment="1">
      <alignment horizontal="center" vertical="center" wrapText="1"/>
    </xf>
    <xf numFmtId="0" fontId="8" fillId="0" borderId="3" xfId="0" applyFont="1" applyBorder="1" applyAlignment="1">
      <alignment vertical="center" wrapText="1"/>
    </xf>
    <xf numFmtId="170" fontId="6" fillId="2" borderId="3" xfId="0" applyNumberFormat="1" applyFont="1" applyFill="1" applyBorder="1" applyAlignment="1">
      <alignment vertical="center" wrapText="1"/>
    </xf>
    <xf numFmtId="170" fontId="6" fillId="0" borderId="3" xfId="0" applyNumberFormat="1" applyFont="1" applyBorder="1" applyAlignment="1">
      <alignment vertical="center" wrapText="1"/>
    </xf>
    <xf numFmtId="0" fontId="15" fillId="4" borderId="3" xfId="0" applyFont="1" applyFill="1" applyBorder="1" applyAlignment="1">
      <alignment horizontal="center" vertical="center" wrapText="1"/>
    </xf>
    <xf numFmtId="49" fontId="6" fillId="0" borderId="3" xfId="0" applyNumberFormat="1" applyFont="1" applyBorder="1" applyAlignment="1">
      <alignment horizontal="center" vertical="center" wrapText="1"/>
    </xf>
    <xf numFmtId="168" fontId="6" fillId="2" borderId="3" xfId="0" applyNumberFormat="1" applyFont="1" applyFill="1" applyBorder="1" applyAlignment="1">
      <alignment vertical="center" wrapText="1"/>
    </xf>
    <xf numFmtId="164" fontId="8" fillId="0" borderId="3" xfId="0" applyNumberFormat="1" applyFont="1" applyBorder="1" applyAlignment="1">
      <alignment vertical="center" wrapText="1"/>
    </xf>
    <xf numFmtId="168" fontId="8" fillId="0" borderId="0" xfId="1" applyNumberFormat="1" applyFont="1" applyAlignment="1">
      <alignment vertical="center" wrapText="1"/>
    </xf>
    <xf numFmtId="49" fontId="11" fillId="0" borderId="3" xfId="1" applyNumberFormat="1" applyFont="1" applyBorder="1" applyAlignment="1">
      <alignment horizontal="center" vertical="center" wrapText="1"/>
    </xf>
    <xf numFmtId="49" fontId="10" fillId="0" borderId="3" xfId="0" applyNumberFormat="1" applyFont="1" applyBorder="1" applyAlignment="1">
      <alignment horizontal="center" vertical="center" wrapText="1"/>
    </xf>
    <xf numFmtId="170" fontId="10" fillId="0" borderId="3" xfId="1" applyNumberFormat="1" applyFont="1" applyBorder="1" applyAlignment="1">
      <alignment horizontal="right" vertical="center" wrapText="1"/>
    </xf>
    <xf numFmtId="168" fontId="8" fillId="0" borderId="3" xfId="0" applyNumberFormat="1" applyFont="1" applyBorder="1" applyAlignment="1">
      <alignment vertical="center" wrapText="1"/>
    </xf>
    <xf numFmtId="170" fontId="14" fillId="2" borderId="3" xfId="0" applyNumberFormat="1" applyFont="1" applyFill="1" applyBorder="1" applyAlignment="1">
      <alignment vertical="center" wrapText="1"/>
    </xf>
    <xf numFmtId="170" fontId="10" fillId="0" borderId="3" xfId="0" applyNumberFormat="1" applyFont="1" applyBorder="1" applyAlignment="1">
      <alignment vertical="center"/>
    </xf>
    <xf numFmtId="0" fontId="9" fillId="2" borderId="3" xfId="0" applyFont="1" applyFill="1" applyBorder="1" applyAlignment="1">
      <alignment horizontal="center" vertical="center" wrapText="1"/>
    </xf>
    <xf numFmtId="172" fontId="6" fillId="0" borderId="3" xfId="1" applyNumberFormat="1" applyFont="1" applyBorder="1" applyAlignment="1">
      <alignment horizontal="center" vertical="center" wrapText="1"/>
    </xf>
    <xf numFmtId="168" fontId="8" fillId="2" borderId="3" xfId="2" applyNumberFormat="1" applyFont="1" applyFill="1" applyBorder="1" applyAlignment="1">
      <alignment horizontal="center" vertical="center" wrapText="1"/>
    </xf>
    <xf numFmtId="168" fontId="6" fillId="2" borderId="3" xfId="2" applyNumberFormat="1" applyFont="1" applyFill="1" applyBorder="1" applyAlignment="1">
      <alignment horizontal="center" vertical="center" wrapText="1"/>
    </xf>
    <xf numFmtId="49" fontId="4" fillId="2" borderId="3" xfId="0" applyNumberFormat="1" applyFont="1" applyFill="1" applyBorder="1" applyAlignment="1">
      <alignment horizontal="center" vertical="center" wrapText="1"/>
    </xf>
    <xf numFmtId="0" fontId="15" fillId="2" borderId="3" xfId="0" applyFont="1" applyFill="1" applyBorder="1" applyAlignment="1">
      <alignment vertical="center" wrapText="1"/>
    </xf>
    <xf numFmtId="169" fontId="4" fillId="0" borderId="1" xfId="0" applyNumberFormat="1" applyFont="1" applyBorder="1" applyAlignment="1">
      <alignment horizontal="center" vertical="center" wrapText="1"/>
    </xf>
    <xf numFmtId="0" fontId="6" fillId="4" borderId="1" xfId="0" applyFont="1" applyFill="1" applyBorder="1" applyAlignment="1">
      <alignment horizontal="center" vertical="center" wrapText="1"/>
    </xf>
    <xf numFmtId="2" fontId="6" fillId="0" borderId="3" xfId="0" applyNumberFormat="1" applyFont="1" applyBorder="1" applyAlignment="1">
      <alignment horizontal="right" vertical="center" wrapText="1"/>
    </xf>
    <xf numFmtId="0" fontId="6" fillId="4" borderId="3" xfId="0" applyFont="1" applyFill="1" applyBorder="1" applyAlignment="1">
      <alignment wrapText="1"/>
    </xf>
    <xf numFmtId="2" fontId="6" fillId="0" borderId="3" xfId="0" applyNumberFormat="1" applyFont="1" applyBorder="1" applyAlignment="1">
      <alignment vertical="center" wrapText="1"/>
    </xf>
    <xf numFmtId="0" fontId="6" fillId="4" borderId="3" xfId="0" applyFont="1" applyFill="1" applyBorder="1" applyAlignment="1">
      <alignment horizontal="left" vertical="center" wrapText="1"/>
    </xf>
    <xf numFmtId="2" fontId="6" fillId="4" borderId="3" xfId="0" applyNumberFormat="1" applyFont="1" applyFill="1" applyBorder="1" applyAlignment="1">
      <alignment horizontal="center" vertical="center" wrapText="1"/>
    </xf>
    <xf numFmtId="2" fontId="6" fillId="4" borderId="3" xfId="0" applyNumberFormat="1" applyFont="1" applyFill="1" applyBorder="1" applyAlignment="1">
      <alignment horizontal="right" vertical="center" wrapText="1"/>
    </xf>
    <xf numFmtId="169" fontId="6" fillId="4" borderId="3" xfId="0" applyNumberFormat="1" applyFont="1" applyFill="1" applyBorder="1" applyAlignment="1">
      <alignment horizontal="center" vertical="center" wrapText="1"/>
    </xf>
    <xf numFmtId="0" fontId="10" fillId="4" borderId="3" xfId="0" applyFont="1" applyFill="1" applyBorder="1" applyAlignment="1">
      <alignment horizontal="center" vertical="center" wrapText="1"/>
    </xf>
    <xf numFmtId="0" fontId="6" fillId="4" borderId="3" xfId="0" applyFont="1" applyFill="1" applyBorder="1" applyAlignment="1">
      <alignment vertical="center" wrapText="1"/>
    </xf>
    <xf numFmtId="0" fontId="5" fillId="2" borderId="0" xfId="0" applyFont="1" applyFill="1" applyAlignment="1">
      <alignment vertical="center" wrapText="1"/>
    </xf>
    <xf numFmtId="49" fontId="6" fillId="2" borderId="0" xfId="0" applyNumberFormat="1" applyFont="1" applyFill="1" applyAlignment="1">
      <alignment horizontal="center" vertical="center" wrapText="1"/>
    </xf>
    <xf numFmtId="0" fontId="14" fillId="2" borderId="0" xfId="3" applyFont="1" applyFill="1" applyBorder="1" applyAlignment="1">
      <alignment horizontal="center" vertical="center" wrapText="1"/>
    </xf>
    <xf numFmtId="0" fontId="10" fillId="2" borderId="0" xfId="0" applyFont="1" applyFill="1" applyAlignment="1">
      <alignment horizontal="center" vertical="center" wrapText="1"/>
    </xf>
    <xf numFmtId="171" fontId="14" fillId="2" borderId="3" xfId="0" applyNumberFormat="1" applyFont="1" applyFill="1" applyBorder="1" applyAlignment="1">
      <alignment horizontal="center" vertical="center" wrapText="1"/>
    </xf>
    <xf numFmtId="0" fontId="1" fillId="2" borderId="0" xfId="10" applyFont="1" applyFill="1" applyBorder="1" applyAlignment="1">
      <alignment vertical="center" wrapText="1"/>
    </xf>
    <xf numFmtId="0" fontId="6" fillId="4" borderId="8" xfId="0" applyFont="1" applyFill="1" applyBorder="1" applyAlignment="1">
      <alignment horizontal="center" vertical="center" wrapText="1"/>
    </xf>
    <xf numFmtId="0" fontId="6" fillId="2" borderId="0" xfId="0" applyFont="1" applyFill="1" applyAlignment="1">
      <alignment horizontal="center" vertical="center" wrapText="1"/>
    </xf>
    <xf numFmtId="0" fontId="6" fillId="2" borderId="0" xfId="0" applyFont="1" applyFill="1" applyAlignment="1">
      <alignment vertical="center" wrapText="1"/>
    </xf>
    <xf numFmtId="0" fontId="4" fillId="2" borderId="0" xfId="0" applyFont="1" applyFill="1" applyAlignment="1">
      <alignment horizontal="center" vertical="center" wrapText="1"/>
    </xf>
    <xf numFmtId="0" fontId="14" fillId="2" borderId="0" xfId="0" applyFont="1" applyFill="1" applyAlignment="1">
      <alignment horizontal="center" vertical="center" wrapText="1"/>
    </xf>
    <xf numFmtId="0" fontId="9" fillId="2" borderId="0" xfId="0" applyFont="1" applyFill="1" applyAlignment="1">
      <alignment horizontal="center" vertical="center" wrapText="1"/>
    </xf>
    <xf numFmtId="0" fontId="16" fillId="2" borderId="3" xfId="0" applyFont="1" applyFill="1" applyBorder="1" applyAlignment="1">
      <alignment horizontal="center" vertical="center" wrapText="1"/>
    </xf>
    <xf numFmtId="0" fontId="8" fillId="2" borderId="0" xfId="0" applyFont="1" applyFill="1" applyAlignment="1">
      <alignment horizontal="center" vertical="center" wrapText="1"/>
    </xf>
    <xf numFmtId="0" fontId="15" fillId="2" borderId="0" xfId="0" applyFont="1" applyFill="1" applyAlignment="1">
      <alignment horizontal="center" vertical="center" wrapText="1"/>
    </xf>
    <xf numFmtId="0" fontId="6" fillId="0" borderId="0" xfId="0" applyFont="1" applyAlignment="1">
      <alignment vertical="center" wrapText="1"/>
    </xf>
    <xf numFmtId="0" fontId="6" fillId="2" borderId="5" xfId="0" applyFont="1" applyFill="1" applyBorder="1" applyAlignment="1">
      <alignment horizontal="center" vertical="center" wrapText="1"/>
    </xf>
    <xf numFmtId="0" fontId="6" fillId="2" borderId="0" xfId="0" applyFont="1" applyFill="1" applyAlignment="1">
      <alignment wrapText="1"/>
    </xf>
    <xf numFmtId="0" fontId="6" fillId="7" borderId="3" xfId="0" applyFont="1" applyFill="1" applyBorder="1" applyAlignment="1">
      <alignment horizontal="center" vertical="center" wrapText="1"/>
    </xf>
    <xf numFmtId="0" fontId="6" fillId="7" borderId="3" xfId="0" applyFont="1" applyFill="1" applyBorder="1" applyAlignment="1">
      <alignment horizontal="left" vertical="center" wrapText="1"/>
    </xf>
    <xf numFmtId="2" fontId="6" fillId="7" borderId="3" xfId="0" applyNumberFormat="1" applyFont="1" applyFill="1" applyBorder="1" applyAlignment="1">
      <alignment horizontal="center" vertical="center" wrapText="1"/>
    </xf>
    <xf numFmtId="2" fontId="6" fillId="7" borderId="3" xfId="0" applyNumberFormat="1" applyFont="1" applyFill="1" applyBorder="1" applyAlignment="1">
      <alignment horizontal="right" vertical="center" wrapText="1"/>
    </xf>
    <xf numFmtId="169" fontId="6" fillId="7" borderId="3" xfId="0" applyNumberFormat="1" applyFont="1" applyFill="1" applyBorder="1" applyAlignment="1">
      <alignment horizontal="center" vertical="center" wrapText="1"/>
    </xf>
    <xf numFmtId="0" fontId="6" fillId="7" borderId="3" xfId="0" applyFont="1" applyFill="1" applyBorder="1" applyAlignment="1">
      <alignment wrapText="1"/>
    </xf>
    <xf numFmtId="0" fontId="10" fillId="7" borderId="3" xfId="0" applyFont="1" applyFill="1" applyBorder="1" applyAlignment="1">
      <alignment horizontal="center" vertical="center" wrapText="1"/>
    </xf>
    <xf numFmtId="0" fontId="6" fillId="2" borderId="3" xfId="0" applyFont="1" applyFill="1" applyBorder="1" applyAlignment="1">
      <alignment horizontal="left" vertical="center" wrapText="1"/>
    </xf>
    <xf numFmtId="0" fontId="14" fillId="2" borderId="3" xfId="0" applyFont="1" applyFill="1" applyBorder="1" applyAlignment="1">
      <alignment horizontal="left" vertical="center" wrapText="1"/>
    </xf>
    <xf numFmtId="0" fontId="6" fillId="2" borderId="1" xfId="0" applyFont="1" applyFill="1" applyBorder="1" applyAlignment="1">
      <alignment horizontal="left" vertical="center" wrapText="1"/>
    </xf>
    <xf numFmtId="168" fontId="6" fillId="2" borderId="3" xfId="1" applyNumberFormat="1" applyFont="1" applyFill="1" applyBorder="1" applyAlignment="1">
      <alignment vertical="center" wrapText="1"/>
    </xf>
    <xf numFmtId="170" fontId="6" fillId="2" borderId="3" xfId="0" applyNumberFormat="1" applyFont="1" applyFill="1" applyBorder="1" applyAlignment="1">
      <alignment horizontal="right" vertical="center" wrapText="1"/>
    </xf>
    <xf numFmtId="170" fontId="6" fillId="0" borderId="3" xfId="0" applyNumberFormat="1" applyFont="1" applyBorder="1" applyAlignment="1">
      <alignment horizontal="right" vertical="center" wrapText="1"/>
    </xf>
    <xf numFmtId="170" fontId="14" fillId="2" borderId="3" xfId="0" applyNumberFormat="1" applyFont="1" applyFill="1" applyBorder="1" applyAlignment="1">
      <alignment horizontal="right" vertical="center" wrapText="1"/>
    </xf>
    <xf numFmtId="170" fontId="6" fillId="2" borderId="1" xfId="0" applyNumberFormat="1" applyFont="1" applyFill="1" applyBorder="1" applyAlignment="1">
      <alignment horizontal="right" vertical="center" wrapText="1"/>
    </xf>
    <xf numFmtId="170" fontId="6" fillId="0" borderId="3" xfId="0" applyNumberFormat="1" applyFont="1" applyBorder="1" applyAlignment="1">
      <alignment horizontal="right" vertical="center"/>
    </xf>
    <xf numFmtId="170" fontId="8" fillId="7" borderId="3" xfId="1" applyNumberFormat="1" applyFont="1" applyFill="1" applyBorder="1" applyAlignment="1">
      <alignment horizontal="right" vertical="center" wrapText="1"/>
    </xf>
    <xf numFmtId="4" fontId="15" fillId="4" borderId="1" xfId="0" applyNumberFormat="1" applyFont="1" applyFill="1" applyBorder="1" applyAlignment="1">
      <alignment horizontal="right" vertical="center" wrapText="1"/>
    </xf>
    <xf numFmtId="4" fontId="15" fillId="4" borderId="3" xfId="0" applyNumberFormat="1" applyFont="1" applyFill="1" applyBorder="1" applyAlignment="1">
      <alignment horizontal="right" vertical="center" wrapText="1"/>
    </xf>
    <xf numFmtId="0" fontId="15" fillId="4" borderId="3" xfId="0" applyFont="1" applyFill="1" applyBorder="1" applyAlignment="1">
      <alignment wrapText="1"/>
    </xf>
    <xf numFmtId="168" fontId="8" fillId="7" borderId="3" xfId="1" applyNumberFormat="1" applyFont="1" applyFill="1" applyBorder="1" applyAlignment="1">
      <alignment horizontal="right" vertical="center" wrapText="1"/>
    </xf>
    <xf numFmtId="169" fontId="6" fillId="0" borderId="3" xfId="0" applyNumberFormat="1" applyFont="1" applyBorder="1" applyAlignment="1">
      <alignment horizontal="left" vertical="center" wrapText="1"/>
    </xf>
    <xf numFmtId="0" fontId="15" fillId="2" borderId="3" xfId="0" applyFont="1" applyFill="1" applyBorder="1" applyAlignment="1">
      <alignment horizontal="left" vertical="center" wrapText="1"/>
    </xf>
    <xf numFmtId="49" fontId="6" fillId="2" borderId="3" xfId="0" applyNumberFormat="1" applyFont="1" applyFill="1" applyBorder="1" applyAlignment="1">
      <alignment horizontal="left" vertical="center" wrapText="1"/>
    </xf>
    <xf numFmtId="0" fontId="8" fillId="0" borderId="0" xfId="0" applyFont="1" applyAlignment="1">
      <alignment vertical="center" wrapText="1"/>
    </xf>
    <xf numFmtId="49" fontId="8" fillId="0" borderId="0" xfId="0" applyNumberFormat="1" applyFont="1" applyAlignment="1">
      <alignment horizontal="center" vertical="center" wrapText="1"/>
    </xf>
    <xf numFmtId="170" fontId="8" fillId="0" borderId="0" xfId="0" applyNumberFormat="1" applyFont="1" applyAlignment="1">
      <alignment vertical="center" wrapText="1"/>
    </xf>
    <xf numFmtId="169" fontId="8" fillId="0" borderId="0" xfId="0" applyNumberFormat="1" applyFont="1" applyAlignment="1">
      <alignment vertical="center" wrapText="1"/>
    </xf>
    <xf numFmtId="49" fontId="6" fillId="0" borderId="0" xfId="0" applyNumberFormat="1" applyFont="1" applyAlignment="1">
      <alignment horizontal="center" vertical="center" wrapText="1"/>
    </xf>
    <xf numFmtId="172" fontId="15" fillId="4" borderId="3" xfId="1" applyNumberFormat="1" applyFont="1" applyFill="1" applyBorder="1" applyAlignment="1">
      <alignment horizontal="right" vertical="center" wrapText="1"/>
    </xf>
    <xf numFmtId="173" fontId="6" fillId="0" borderId="3" xfId="1" applyNumberFormat="1" applyFont="1" applyBorder="1" applyAlignment="1">
      <alignment horizontal="right" vertical="center" wrapText="1"/>
    </xf>
    <xf numFmtId="171" fontId="6" fillId="0" borderId="3" xfId="1" applyNumberFormat="1" applyFont="1" applyBorder="1" applyAlignment="1">
      <alignment horizontal="right" vertical="center" wrapText="1"/>
    </xf>
    <xf numFmtId="170" fontId="6" fillId="0" borderId="3" xfId="1" applyNumberFormat="1" applyFont="1" applyBorder="1" applyAlignment="1">
      <alignment horizontal="right" vertical="center" wrapText="1"/>
    </xf>
    <xf numFmtId="174" fontId="15" fillId="4" borderId="3" xfId="0" applyNumberFormat="1" applyFont="1" applyFill="1" applyBorder="1" applyAlignment="1">
      <alignment horizontal="right" vertical="center" wrapText="1"/>
    </xf>
    <xf numFmtId="175" fontId="15" fillId="4" borderId="3" xfId="0" applyNumberFormat="1" applyFont="1" applyFill="1" applyBorder="1" applyAlignment="1">
      <alignment horizontal="right" vertical="center" wrapText="1"/>
    </xf>
    <xf numFmtId="0" fontId="19" fillId="0" borderId="0" xfId="0" applyFont="1" applyAlignment="1">
      <alignment horizontal="center" vertical="center" wrapText="1"/>
    </xf>
    <xf numFmtId="168" fontId="8" fillId="0" borderId="3" xfId="1" applyNumberFormat="1" applyFont="1" applyBorder="1" applyAlignment="1">
      <alignment horizontal="right" vertical="center" wrapText="1"/>
    </xf>
    <xf numFmtId="49" fontId="6" fillId="0" borderId="3" xfId="1" applyNumberFormat="1" applyFont="1" applyBorder="1" applyAlignment="1">
      <alignment horizontal="center" vertical="center" wrapText="1"/>
    </xf>
    <xf numFmtId="49" fontId="14" fillId="0" borderId="3" xfId="0" applyNumberFormat="1" applyFont="1" applyBorder="1" applyAlignment="1">
      <alignment horizontal="center" vertical="center" wrapText="1"/>
    </xf>
    <xf numFmtId="0" fontId="10" fillId="0" borderId="8" xfId="0" applyFont="1" applyBorder="1" applyAlignment="1">
      <alignment horizontal="center" vertical="center" wrapText="1"/>
    </xf>
    <xf numFmtId="3" fontId="6" fillId="2" borderId="3" xfId="0" applyNumberFormat="1" applyFont="1" applyFill="1" applyBorder="1" applyAlignment="1">
      <alignment horizontal="center" vertical="center" wrapText="1"/>
    </xf>
    <xf numFmtId="4" fontId="8" fillId="2" borderId="3" xfId="1" applyNumberFormat="1" applyFont="1" applyFill="1" applyBorder="1" applyAlignment="1">
      <alignment horizontal="center" vertical="center" wrapText="1"/>
    </xf>
    <xf numFmtId="175" fontId="15" fillId="4" borderId="3" xfId="0" applyNumberFormat="1" applyFont="1" applyFill="1" applyBorder="1" applyAlignment="1">
      <alignment horizontal="center" vertical="center" wrapText="1"/>
    </xf>
    <xf numFmtId="170" fontId="6" fillId="2" borderId="3" xfId="0" applyNumberFormat="1" applyFont="1" applyFill="1" applyBorder="1" applyAlignment="1">
      <alignment horizontal="center" vertical="center" wrapText="1"/>
    </xf>
    <xf numFmtId="169" fontId="6" fillId="0" borderId="3" xfId="0" applyNumberFormat="1" applyFont="1" applyBorder="1" applyAlignment="1">
      <alignment vertical="center" wrapText="1"/>
    </xf>
    <xf numFmtId="37" fontId="8" fillId="2" borderId="3" xfId="0" applyNumberFormat="1" applyFont="1" applyFill="1" applyBorder="1" applyAlignment="1">
      <alignment horizontal="center" vertical="center" wrapText="1"/>
    </xf>
    <xf numFmtId="43" fontId="6" fillId="0" borderId="3" xfId="1" applyFont="1" applyBorder="1" applyAlignment="1">
      <alignment horizontal="center" vertical="center" wrapText="1"/>
    </xf>
    <xf numFmtId="43" fontId="6" fillId="0" borderId="3" xfId="1" applyFont="1" applyBorder="1" applyAlignment="1">
      <alignment horizontal="right" vertical="center" wrapText="1"/>
    </xf>
    <xf numFmtId="172" fontId="6" fillId="0" borderId="3" xfId="1" applyNumberFormat="1" applyFont="1" applyBorder="1" applyAlignment="1">
      <alignment horizontal="right" vertical="center" wrapText="1"/>
    </xf>
    <xf numFmtId="43" fontId="10" fillId="2" borderId="0" xfId="1" applyFont="1" applyFill="1" applyAlignment="1">
      <alignment horizontal="center" vertical="center" wrapText="1"/>
    </xf>
    <xf numFmtId="0" fontId="6" fillId="2" borderId="3" xfId="0" applyFont="1" applyFill="1" applyBorder="1" applyAlignment="1">
      <alignment vertical="center" wrapText="1"/>
    </xf>
    <xf numFmtId="0" fontId="20" fillId="4" borderId="3" xfId="0" applyFont="1" applyFill="1" applyBorder="1" applyAlignment="1">
      <alignment horizontal="center" vertical="center" wrapText="1"/>
    </xf>
    <xf numFmtId="0" fontId="20" fillId="4" borderId="8" xfId="0" applyFont="1" applyFill="1" applyBorder="1" applyAlignment="1">
      <alignment horizontal="center" vertical="center" wrapText="1"/>
    </xf>
    <xf numFmtId="0" fontId="20" fillId="2" borderId="0" xfId="0" applyFont="1" applyFill="1" applyAlignment="1">
      <alignment horizontal="center" vertical="center" wrapText="1"/>
    </xf>
    <xf numFmtId="0" fontId="21" fillId="0" borderId="0" xfId="0" applyFont="1" applyAlignment="1">
      <alignment wrapText="1"/>
    </xf>
    <xf numFmtId="43" fontId="14" fillId="2" borderId="3" xfId="1" applyFont="1" applyFill="1" applyBorder="1" applyAlignment="1">
      <alignment horizontal="center" vertical="center" wrapText="1"/>
    </xf>
    <xf numFmtId="43" fontId="6" fillId="2" borderId="3" xfId="1" applyFont="1" applyFill="1" applyBorder="1" applyAlignment="1">
      <alignment horizontal="center" vertical="center" wrapText="1"/>
    </xf>
    <xf numFmtId="43" fontId="20" fillId="4" borderId="3" xfId="1" applyFont="1" applyFill="1" applyBorder="1" applyAlignment="1">
      <alignment horizontal="center" vertical="center" wrapText="1"/>
    </xf>
    <xf numFmtId="164" fontId="6" fillId="0" borderId="3" xfId="1" applyNumberFormat="1" applyFont="1" applyBorder="1" applyAlignment="1">
      <alignment horizontal="right" vertical="center" wrapText="1"/>
    </xf>
    <xf numFmtId="43" fontId="20" fillId="4" borderId="3" xfId="1" applyFont="1" applyFill="1" applyBorder="1" applyAlignment="1">
      <alignment horizontal="right" vertical="center" wrapText="1"/>
    </xf>
    <xf numFmtId="43" fontId="15" fillId="4" borderId="3" xfId="1" applyFont="1" applyFill="1" applyBorder="1" applyAlignment="1">
      <alignment wrapText="1"/>
    </xf>
    <xf numFmtId="39" fontId="6" fillId="7" borderId="3" xfId="0" applyNumberFormat="1" applyFont="1" applyFill="1" applyBorder="1" applyAlignment="1">
      <alignment horizontal="right" vertical="center" wrapText="1"/>
    </xf>
    <xf numFmtId="43" fontId="10" fillId="0" borderId="3" xfId="1" applyFont="1" applyBorder="1" applyAlignment="1">
      <alignment horizontal="right" vertical="center" wrapText="1"/>
    </xf>
    <xf numFmtId="43" fontId="6" fillId="0" borderId="0" xfId="1" applyFont="1" applyAlignment="1">
      <alignment horizontal="right" vertical="center" wrapText="1"/>
    </xf>
    <xf numFmtId="172" fontId="8" fillId="0" borderId="3" xfId="1" applyNumberFormat="1" applyFont="1" applyBorder="1" applyAlignment="1">
      <alignment horizontal="center" vertical="center" wrapText="1"/>
    </xf>
    <xf numFmtId="4" fontId="14" fillId="2" borderId="3" xfId="0" applyNumberFormat="1" applyFont="1" applyFill="1" applyBorder="1" applyAlignment="1">
      <alignment horizontal="right" vertical="center" wrapText="1"/>
    </xf>
    <xf numFmtId="173" fontId="6" fillId="0" borderId="3" xfId="1" applyNumberFormat="1" applyFont="1" applyBorder="1" applyAlignment="1">
      <alignment horizontal="center" vertical="center" wrapText="1"/>
    </xf>
    <xf numFmtId="164" fontId="10" fillId="0" borderId="0" xfId="0" applyNumberFormat="1" applyFont="1" applyAlignment="1">
      <alignment horizontal="center" vertical="center" wrapText="1"/>
    </xf>
    <xf numFmtId="172" fontId="6" fillId="2" borderId="3" xfId="1" applyNumberFormat="1" applyFont="1" applyFill="1" applyBorder="1" applyAlignment="1">
      <alignment horizontal="right" vertical="center" wrapText="1"/>
    </xf>
    <xf numFmtId="3" fontId="6" fillId="2" borderId="3" xfId="0" applyNumberFormat="1" applyFont="1" applyFill="1" applyBorder="1" applyAlignment="1">
      <alignment vertical="center" wrapText="1"/>
    </xf>
    <xf numFmtId="43" fontId="6" fillId="0" borderId="3" xfId="0" applyNumberFormat="1" applyFont="1" applyBorder="1" applyAlignment="1">
      <alignment horizontal="center" vertical="center" wrapText="1"/>
    </xf>
    <xf numFmtId="4" fontId="6" fillId="0" borderId="3" xfId="0" applyNumberFormat="1" applyFont="1" applyBorder="1" applyAlignment="1">
      <alignment horizontal="center" vertical="center" wrapText="1"/>
    </xf>
    <xf numFmtId="4" fontId="6" fillId="2" borderId="3" xfId="0" applyNumberFormat="1" applyFont="1" applyFill="1" applyBorder="1" applyAlignment="1">
      <alignment horizontal="center" vertical="center" wrapText="1"/>
    </xf>
    <xf numFmtId="170" fontId="6" fillId="0" borderId="3" xfId="0" applyNumberFormat="1" applyFont="1" applyBorder="1" applyAlignment="1">
      <alignment horizontal="center" vertical="center" wrapText="1"/>
    </xf>
    <xf numFmtId="176" fontId="6" fillId="0" borderId="3" xfId="0" applyNumberFormat="1" applyFont="1" applyBorder="1" applyAlignment="1">
      <alignment horizontal="right" vertical="center" wrapText="1"/>
    </xf>
    <xf numFmtId="4" fontId="6" fillId="0" borderId="3" xfId="0" applyNumberFormat="1" applyFont="1" applyBorder="1" applyAlignment="1">
      <alignment horizontal="right" vertical="center" wrapText="1"/>
    </xf>
    <xf numFmtId="170" fontId="19" fillId="0" borderId="0" xfId="0" applyNumberFormat="1" applyFont="1" applyAlignment="1">
      <alignment horizontal="center" vertical="center"/>
    </xf>
    <xf numFmtId="177" fontId="6" fillId="0" borderId="3" xfId="1" applyNumberFormat="1" applyFont="1" applyBorder="1" applyAlignment="1">
      <alignment horizontal="right" vertical="center" wrapText="1"/>
    </xf>
    <xf numFmtId="43" fontId="6" fillId="0" borderId="0" xfId="1" applyFont="1" applyAlignment="1">
      <alignment horizontal="center" vertical="center" wrapText="1"/>
    </xf>
    <xf numFmtId="0" fontId="18" fillId="0" borderId="0" xfId="0" applyFont="1" applyAlignment="1">
      <alignment horizontal="left" vertical="center" wrapText="1"/>
    </xf>
    <xf numFmtId="169" fontId="18" fillId="0" borderId="0" xfId="0" applyNumberFormat="1" applyFont="1" applyAlignment="1">
      <alignment horizontal="center" vertical="center" wrapText="1"/>
    </xf>
    <xf numFmtId="0" fontId="6" fillId="0" borderId="8" xfId="0" applyFont="1" applyBorder="1" applyAlignment="1">
      <alignment horizontal="center" vertical="center" wrapText="1"/>
    </xf>
    <xf numFmtId="0" fontId="6" fillId="0" borderId="9" xfId="0" applyFont="1" applyBorder="1" applyAlignment="1">
      <alignment horizontal="center" vertical="center" wrapText="1"/>
    </xf>
    <xf numFmtId="0" fontId="6" fillId="0" borderId="10" xfId="0" applyFont="1" applyBorder="1" applyAlignment="1">
      <alignment horizontal="center" vertical="center" wrapText="1"/>
    </xf>
    <xf numFmtId="0" fontId="6" fillId="6" borderId="8" xfId="0" applyFont="1" applyFill="1" applyBorder="1" applyAlignment="1">
      <alignment horizontal="center" vertical="center" wrapText="1"/>
    </xf>
    <xf numFmtId="0" fontId="6" fillId="6" borderId="9" xfId="0" applyFont="1" applyFill="1" applyBorder="1" applyAlignment="1">
      <alignment horizontal="center" vertical="center" wrapText="1"/>
    </xf>
    <xf numFmtId="0" fontId="6" fillId="6" borderId="10" xfId="0" applyFont="1" applyFill="1" applyBorder="1" applyAlignment="1">
      <alignment horizontal="center" vertical="center" wrapText="1"/>
    </xf>
    <xf numFmtId="0" fontId="5" fillId="0" borderId="0" xfId="0" applyFont="1" applyAlignment="1">
      <alignment horizontal="center" vertical="center" wrapText="1"/>
    </xf>
    <xf numFmtId="14" fontId="10" fillId="0" borderId="4" xfId="0" applyNumberFormat="1" applyFont="1" applyBorder="1" applyAlignment="1">
      <alignment horizontal="center" vertical="center" wrapText="1"/>
    </xf>
    <xf numFmtId="14" fontId="10" fillId="0" borderId="0" xfId="0" applyNumberFormat="1" applyFont="1" applyAlignment="1">
      <alignment horizontal="center" vertical="center" wrapText="1"/>
    </xf>
    <xf numFmtId="0" fontId="1" fillId="5" borderId="3" xfId="10" applyFont="1" applyBorder="1" applyAlignment="1">
      <alignment horizontal="center" vertical="center" wrapText="1"/>
    </xf>
    <xf numFmtId="0" fontId="5" fillId="2" borderId="3" xfId="0" applyFont="1" applyFill="1" applyBorder="1" applyAlignment="1">
      <alignment horizontal="center" vertical="center" wrapText="1"/>
    </xf>
    <xf numFmtId="0" fontId="4" fillId="0" borderId="1" xfId="0" applyFont="1" applyBorder="1" applyAlignment="1">
      <alignment horizontal="center" vertical="center" wrapText="1"/>
    </xf>
    <xf numFmtId="0" fontId="4" fillId="0" borderId="5" xfId="0" applyFont="1" applyBorder="1" applyAlignment="1">
      <alignment horizontal="center" vertical="center" wrapText="1"/>
    </xf>
    <xf numFmtId="169" fontId="4" fillId="0" borderId="8" xfId="0" applyNumberFormat="1" applyFont="1" applyBorder="1" applyAlignment="1">
      <alignment horizontal="center" vertical="center" wrapText="1"/>
    </xf>
    <xf numFmtId="169" fontId="4" fillId="0" borderId="9" xfId="0" applyNumberFormat="1" applyFont="1" applyBorder="1" applyAlignment="1">
      <alignment horizontal="center" vertical="center" wrapText="1"/>
    </xf>
    <xf numFmtId="169" fontId="4" fillId="0" borderId="10" xfId="0" applyNumberFormat="1" applyFont="1" applyBorder="1" applyAlignment="1">
      <alignment horizontal="center" vertical="center" wrapText="1"/>
    </xf>
    <xf numFmtId="0" fontId="10" fillId="0" borderId="1" xfId="0" applyFont="1" applyBorder="1" applyAlignment="1">
      <alignment horizontal="center" vertical="center" wrapText="1"/>
    </xf>
    <xf numFmtId="0" fontId="10" fillId="0" borderId="5" xfId="0" applyFont="1" applyBorder="1" applyAlignment="1">
      <alignment horizontal="center" vertical="center" wrapText="1"/>
    </xf>
    <xf numFmtId="0" fontId="10" fillId="0" borderId="3" xfId="0" applyFont="1" applyBorder="1" applyAlignment="1">
      <alignment horizontal="center" vertical="center" wrapText="1"/>
    </xf>
    <xf numFmtId="2" fontId="4" fillId="0" borderId="1" xfId="0" applyNumberFormat="1" applyFont="1" applyBorder="1" applyAlignment="1">
      <alignment horizontal="center" vertical="center" wrapText="1"/>
    </xf>
    <xf numFmtId="2" fontId="4" fillId="0" borderId="5" xfId="0" applyNumberFormat="1" applyFont="1" applyBorder="1" applyAlignment="1">
      <alignment horizontal="center" vertical="center" wrapText="1"/>
    </xf>
    <xf numFmtId="0" fontId="6" fillId="6" borderId="3" xfId="0" applyFont="1" applyFill="1" applyBorder="1" applyAlignment="1">
      <alignment horizontal="center" vertical="center" wrapText="1"/>
    </xf>
    <xf numFmtId="168" fontId="4" fillId="0" borderId="1" xfId="1" applyNumberFormat="1" applyFont="1" applyBorder="1" applyAlignment="1">
      <alignment horizontal="center" vertical="center" wrapText="1"/>
    </xf>
    <xf numFmtId="168" fontId="4" fillId="0" borderId="5" xfId="1" applyNumberFormat="1" applyFont="1" applyBorder="1" applyAlignment="1">
      <alignment horizontal="center" vertical="center" wrapText="1"/>
    </xf>
    <xf numFmtId="0" fontId="4" fillId="0" borderId="1" xfId="0" applyFont="1" applyBorder="1" applyAlignment="1">
      <alignment horizontal="left" vertical="center" wrapText="1"/>
    </xf>
    <xf numFmtId="0" fontId="4" fillId="0" borderId="5" xfId="0" applyFont="1" applyBorder="1" applyAlignment="1">
      <alignment horizontal="left" vertical="center" wrapText="1"/>
    </xf>
    <xf numFmtId="0" fontId="10" fillId="0" borderId="2" xfId="0" applyFont="1" applyBorder="1" applyAlignment="1">
      <alignment horizontal="center" vertical="center" wrapText="1"/>
    </xf>
    <xf numFmtId="14" fontId="6" fillId="0" borderId="4" xfId="0" applyNumberFormat="1" applyFont="1" applyBorder="1" applyAlignment="1">
      <alignment horizontal="center" wrapText="1"/>
    </xf>
    <xf numFmtId="0" fontId="6" fillId="0" borderId="4" xfId="0" applyFont="1" applyBorder="1" applyAlignment="1">
      <alignment horizontal="center" wrapText="1"/>
    </xf>
    <xf numFmtId="169" fontId="10" fillId="0" borderId="3" xfId="0" applyNumberFormat="1" applyFont="1" applyBorder="1" applyAlignment="1">
      <alignment horizontal="center" vertical="center" wrapText="1"/>
    </xf>
    <xf numFmtId="2" fontId="10" fillId="0" borderId="3" xfId="0" applyNumberFormat="1" applyFont="1" applyBorder="1" applyAlignment="1">
      <alignment horizontal="center" vertical="center" wrapText="1"/>
    </xf>
    <xf numFmtId="168" fontId="10" fillId="0" borderId="3" xfId="1" applyNumberFormat="1" applyFont="1" applyBorder="1" applyAlignment="1">
      <alignment horizontal="center" vertical="center" wrapText="1"/>
    </xf>
    <xf numFmtId="0" fontId="8" fillId="0" borderId="0" xfId="0" applyFont="1" applyAlignment="1">
      <alignment horizontal="left" vertical="center" wrapText="1"/>
    </xf>
    <xf numFmtId="169" fontId="8" fillId="0" borderId="0" xfId="0" applyNumberFormat="1" applyFont="1" applyAlignment="1">
      <alignment horizontal="center" vertical="center" wrapText="1"/>
    </xf>
    <xf numFmtId="0" fontId="5" fillId="0" borderId="0" xfId="0" applyFont="1" applyAlignment="1">
      <alignment horizontal="center" wrapText="1"/>
    </xf>
    <xf numFmtId="0" fontId="6" fillId="0" borderId="3" xfId="0" applyFont="1" applyBorder="1" applyAlignment="1">
      <alignment horizontal="center" vertical="center" wrapText="1"/>
    </xf>
    <xf numFmtId="168" fontId="6" fillId="0" borderId="3" xfId="1" applyNumberFormat="1" applyFont="1" applyBorder="1" applyAlignment="1">
      <alignment horizontal="center" vertical="center" wrapText="1"/>
    </xf>
    <xf numFmtId="2" fontId="6" fillId="0" borderId="3" xfId="0" applyNumberFormat="1" applyFont="1" applyBorder="1" applyAlignment="1">
      <alignment horizontal="center" vertical="center" wrapText="1"/>
    </xf>
    <xf numFmtId="169" fontId="6" fillId="0" borderId="3" xfId="0" applyNumberFormat="1" applyFont="1" applyBorder="1" applyAlignment="1">
      <alignment horizontal="center" vertical="center" wrapText="1"/>
    </xf>
    <xf numFmtId="169" fontId="18" fillId="0" borderId="0" xfId="0" applyNumberFormat="1" applyFont="1" applyAlignment="1">
      <alignment horizontal="right" vertical="center" wrapText="1"/>
    </xf>
  </cellXfs>
  <cellStyles count="11">
    <cellStyle name="40% - Accent6" xfId="10" builtinId="51"/>
    <cellStyle name="Calculation" xfId="3" builtinId="22"/>
    <cellStyle name="Comma" xfId="1" builtinId="3"/>
    <cellStyle name="Comma 2" xfId="4" xr:uid="{00000000-0005-0000-0000-000003000000}"/>
    <cellStyle name="Comma 3" xfId="8" xr:uid="{00000000-0005-0000-0000-000004000000}"/>
    <cellStyle name="Comma 4" xfId="6" xr:uid="{00000000-0005-0000-0000-000005000000}"/>
    <cellStyle name="Normal" xfId="0" builtinId="0"/>
    <cellStyle name="Normal 2" xfId="5" xr:uid="{00000000-0005-0000-0000-000007000000}"/>
    <cellStyle name="Normal 3" xfId="9" xr:uid="{00000000-0005-0000-0000-000008000000}"/>
    <cellStyle name="Normal 4" xfId="7" xr:uid="{00000000-0005-0000-0000-000009000000}"/>
    <cellStyle name="Output" xfId="2" builtinId="2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eetMetadata" Target="metadata.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R93"/>
  <sheetViews>
    <sheetView tabSelected="1" topLeftCell="A4" zoomScale="73" zoomScaleNormal="85" workbookViewId="0">
      <selection activeCell="M10" sqref="M10"/>
    </sheetView>
  </sheetViews>
  <sheetFormatPr defaultColWidth="9.140625" defaultRowHeight="12.75" x14ac:dyDescent="0.2"/>
  <cols>
    <col min="1" max="1" width="4.28515625" style="4" customWidth="1"/>
    <col min="2" max="2" width="23.28515625" style="3" customWidth="1"/>
    <col min="3" max="3" width="17.28515625" style="5" customWidth="1"/>
    <col min="4" max="4" width="9.28515625" style="6" customWidth="1"/>
    <col min="5" max="5" width="15.7109375" style="15" customWidth="1"/>
    <col min="6" max="6" width="11.5703125" style="15" customWidth="1"/>
    <col min="7" max="7" width="11.42578125" style="6" customWidth="1"/>
    <col min="8" max="8" width="9.140625" style="4" customWidth="1"/>
    <col min="9" max="10" width="11.140625" style="19" customWidth="1"/>
    <col min="11" max="11" width="10.7109375" style="19" customWidth="1"/>
    <col min="12" max="12" width="11.42578125" style="19" customWidth="1"/>
    <col min="13" max="13" width="28.28515625" style="19" customWidth="1"/>
    <col min="14" max="14" width="12.85546875" style="12" customWidth="1"/>
    <col min="15" max="15" width="16.7109375" style="17" customWidth="1"/>
    <col min="16" max="16" width="16.140625" style="17" customWidth="1"/>
    <col min="17" max="17" width="9.140625" style="12"/>
    <col min="18" max="18" width="10.28515625" style="12" customWidth="1"/>
    <col min="19" max="19" width="10.140625" style="12" customWidth="1"/>
    <col min="20" max="16384" width="9.140625" style="12"/>
  </cols>
  <sheetData>
    <row r="1" spans="1:16" ht="40.5" customHeight="1" x14ac:dyDescent="0.2">
      <c r="B1" s="194" t="s">
        <v>217</v>
      </c>
      <c r="C1" s="194"/>
      <c r="D1" s="194"/>
      <c r="E1" s="194"/>
      <c r="F1" s="194"/>
      <c r="G1" s="194"/>
      <c r="H1" s="194"/>
      <c r="I1" s="194"/>
      <c r="J1" s="194"/>
      <c r="K1" s="194"/>
      <c r="L1" s="194"/>
      <c r="M1" s="194"/>
      <c r="N1" s="194"/>
    </row>
    <row r="2" spans="1:16" ht="12.75" customHeight="1" x14ac:dyDescent="0.2">
      <c r="B2" s="7"/>
      <c r="C2" s="8"/>
      <c r="D2" s="9"/>
      <c r="E2" s="14"/>
      <c r="F2" s="14"/>
      <c r="G2" s="9"/>
      <c r="H2" s="10"/>
      <c r="I2" s="18"/>
      <c r="J2" s="18"/>
      <c r="K2" s="18"/>
      <c r="L2" s="18"/>
      <c r="M2" s="195" t="s">
        <v>216</v>
      </c>
      <c r="N2" s="195"/>
      <c r="O2" s="195"/>
      <c r="P2" s="196"/>
    </row>
    <row r="3" spans="1:16" ht="17.25" customHeight="1" x14ac:dyDescent="0.2">
      <c r="A3" s="199" t="s">
        <v>0</v>
      </c>
      <c r="B3" s="212" t="s">
        <v>1</v>
      </c>
      <c r="C3" s="210" t="s">
        <v>10</v>
      </c>
      <c r="D3" s="207" t="s">
        <v>11</v>
      </c>
      <c r="E3" s="207" t="s">
        <v>46</v>
      </c>
      <c r="F3" s="207" t="s">
        <v>12</v>
      </c>
      <c r="G3" s="207" t="s">
        <v>16</v>
      </c>
      <c r="H3" s="199" t="s">
        <v>2</v>
      </c>
      <c r="I3" s="201" t="s">
        <v>3</v>
      </c>
      <c r="J3" s="202"/>
      <c r="K3" s="202"/>
      <c r="L3" s="203"/>
      <c r="M3" s="199" t="s">
        <v>13</v>
      </c>
      <c r="N3" s="204" t="s">
        <v>14</v>
      </c>
      <c r="O3" s="206" t="s">
        <v>15</v>
      </c>
    </row>
    <row r="4" spans="1:16" s="4" customFormat="1" ht="85.5" customHeight="1" x14ac:dyDescent="0.25">
      <c r="A4" s="200"/>
      <c r="B4" s="213"/>
      <c r="C4" s="211"/>
      <c r="D4" s="208"/>
      <c r="E4" s="208"/>
      <c r="F4" s="208"/>
      <c r="G4" s="208"/>
      <c r="H4" s="200"/>
      <c r="I4" s="78" t="s">
        <v>4</v>
      </c>
      <c r="J4" s="78" t="s">
        <v>42</v>
      </c>
      <c r="K4" s="78" t="s">
        <v>5</v>
      </c>
      <c r="L4" s="78" t="s">
        <v>6</v>
      </c>
      <c r="M4" s="200"/>
      <c r="N4" s="205"/>
      <c r="O4" s="204"/>
    </row>
    <row r="5" spans="1:16" s="4" customFormat="1" ht="12.75" customHeight="1" x14ac:dyDescent="0.25">
      <c r="A5" s="197" t="s">
        <v>54</v>
      </c>
      <c r="B5" s="197"/>
      <c r="C5" s="197"/>
      <c r="D5" s="197"/>
      <c r="E5" s="197"/>
      <c r="F5" s="197"/>
      <c r="G5" s="197"/>
      <c r="H5" s="197"/>
      <c r="I5" s="197"/>
      <c r="J5" s="197"/>
      <c r="K5" s="197"/>
      <c r="L5" s="197"/>
      <c r="M5" s="197"/>
      <c r="N5" s="197"/>
      <c r="O5" s="197"/>
      <c r="P5" s="94"/>
    </row>
    <row r="6" spans="1:16" ht="12.75" customHeight="1" x14ac:dyDescent="0.2">
      <c r="A6" s="198" t="s">
        <v>9</v>
      </c>
      <c r="B6" s="198"/>
      <c r="C6" s="198"/>
      <c r="D6" s="198"/>
      <c r="E6" s="198"/>
      <c r="F6" s="198"/>
      <c r="G6" s="198"/>
      <c r="H6" s="198"/>
      <c r="I6" s="198"/>
      <c r="J6" s="198"/>
      <c r="K6" s="198"/>
      <c r="L6" s="198"/>
      <c r="M6" s="198"/>
      <c r="N6" s="198"/>
      <c r="O6" s="198"/>
      <c r="P6" s="89"/>
    </row>
    <row r="7" spans="1:16" ht="51" customHeight="1" x14ac:dyDescent="0.2">
      <c r="A7" s="16">
        <v>1</v>
      </c>
      <c r="B7" s="23" t="s">
        <v>49</v>
      </c>
      <c r="C7" s="36">
        <v>1800000</v>
      </c>
      <c r="D7" s="21" t="s">
        <v>50</v>
      </c>
      <c r="E7" s="21"/>
      <c r="F7" s="21"/>
      <c r="G7" s="21"/>
      <c r="H7" s="16" t="s">
        <v>7</v>
      </c>
      <c r="I7" s="62"/>
      <c r="J7" s="46"/>
      <c r="K7" s="46"/>
      <c r="L7" s="46"/>
      <c r="M7" s="62"/>
      <c r="N7" s="16" t="s">
        <v>40</v>
      </c>
      <c r="O7" s="34"/>
    </row>
    <row r="8" spans="1:16" ht="48.75" customHeight="1" x14ac:dyDescent="0.2">
      <c r="A8" s="57">
        <v>2</v>
      </c>
      <c r="B8" s="23" t="s">
        <v>51</v>
      </c>
      <c r="C8" s="93">
        <v>826610</v>
      </c>
      <c r="D8" s="1" t="s">
        <v>50</v>
      </c>
      <c r="E8" s="1"/>
      <c r="F8" s="1"/>
      <c r="G8" s="1"/>
      <c r="H8" s="1" t="s">
        <v>7</v>
      </c>
      <c r="I8" s="62"/>
      <c r="J8" s="46"/>
      <c r="K8" s="46"/>
      <c r="L8" s="46"/>
      <c r="M8" s="46"/>
      <c r="N8" s="46" t="s">
        <v>40</v>
      </c>
      <c r="O8" s="34"/>
      <c r="P8" s="90"/>
    </row>
    <row r="9" spans="1:16" ht="109.5" customHeight="1" x14ac:dyDescent="0.2">
      <c r="A9" s="1">
        <v>3</v>
      </c>
      <c r="B9" s="114" t="s">
        <v>52</v>
      </c>
      <c r="C9" s="118">
        <v>446686</v>
      </c>
      <c r="D9" s="1" t="s">
        <v>50</v>
      </c>
      <c r="E9" s="147"/>
      <c r="F9" s="150"/>
      <c r="G9" s="1"/>
      <c r="H9" s="1" t="s">
        <v>7</v>
      </c>
      <c r="I9" s="62" t="s">
        <v>123</v>
      </c>
      <c r="J9" s="46" t="s">
        <v>131</v>
      </c>
      <c r="K9" s="46" t="s">
        <v>132</v>
      </c>
      <c r="L9" s="46" t="s">
        <v>133</v>
      </c>
      <c r="M9" s="114" t="s">
        <v>218</v>
      </c>
      <c r="N9" s="1" t="s">
        <v>40</v>
      </c>
      <c r="O9" s="34"/>
      <c r="P9" s="91"/>
    </row>
    <row r="10" spans="1:16" ht="81" customHeight="1" x14ac:dyDescent="0.2">
      <c r="A10" s="1">
        <v>4</v>
      </c>
      <c r="B10" s="114" t="s">
        <v>53</v>
      </c>
      <c r="C10" s="20">
        <v>93000</v>
      </c>
      <c r="D10" s="20" t="s">
        <v>50</v>
      </c>
      <c r="E10" s="55"/>
      <c r="F10" s="74"/>
      <c r="G10" s="52"/>
      <c r="H10" s="2" t="s">
        <v>8</v>
      </c>
      <c r="I10" s="62"/>
      <c r="J10" s="46"/>
      <c r="K10" s="46"/>
      <c r="L10" s="46"/>
      <c r="M10" s="130" t="s">
        <v>156</v>
      </c>
      <c r="N10" s="16" t="s">
        <v>40</v>
      </c>
      <c r="O10" s="34"/>
      <c r="P10" s="92"/>
    </row>
    <row r="11" spans="1:16" ht="18" customHeight="1" x14ac:dyDescent="0.2">
      <c r="A11" s="61">
        <v>4</v>
      </c>
      <c r="B11" s="61"/>
      <c r="C11" s="125">
        <f>SUM(C7:C10)</f>
        <v>3166296</v>
      </c>
      <c r="D11" s="61"/>
      <c r="E11" s="149">
        <f>SUM(E7:E10)</f>
        <v>0</v>
      </c>
      <c r="F11" s="54"/>
      <c r="G11" s="54"/>
      <c r="H11" s="54"/>
      <c r="I11" s="54"/>
      <c r="J11" s="54"/>
      <c r="K11" s="54"/>
      <c r="L11" s="54"/>
      <c r="M11" s="54"/>
      <c r="N11" s="54"/>
      <c r="O11" s="95"/>
      <c r="P11" s="96"/>
    </row>
    <row r="12" spans="1:16" ht="17.25" customHeight="1" x14ac:dyDescent="0.2">
      <c r="A12" s="209" t="s">
        <v>55</v>
      </c>
      <c r="B12" s="209"/>
      <c r="C12" s="209"/>
      <c r="D12" s="209"/>
      <c r="E12" s="209"/>
      <c r="F12" s="209"/>
      <c r="G12" s="209"/>
      <c r="H12" s="209"/>
      <c r="I12" s="209"/>
      <c r="J12" s="209"/>
      <c r="K12" s="209"/>
      <c r="L12" s="209"/>
      <c r="M12" s="209"/>
      <c r="N12" s="209"/>
      <c r="O12" s="209"/>
      <c r="P12" s="97"/>
    </row>
    <row r="13" spans="1:16" ht="77.25" customHeight="1" x14ac:dyDescent="0.2">
      <c r="A13" s="1" t="e" cm="1">
        <f t="array" ref="A13">A13:P15P156</f>
        <v>#NAME?</v>
      </c>
      <c r="B13" s="114" t="s">
        <v>56</v>
      </c>
      <c r="C13" s="118">
        <v>1000000</v>
      </c>
      <c r="D13" s="1" t="s">
        <v>50</v>
      </c>
      <c r="E13" s="1"/>
      <c r="F13" s="46"/>
      <c r="G13" s="1"/>
      <c r="H13" s="1" t="s">
        <v>7</v>
      </c>
      <c r="I13" s="62"/>
      <c r="J13" s="46"/>
      <c r="K13" s="46"/>
      <c r="L13" s="46"/>
      <c r="M13" s="1"/>
      <c r="N13" s="1" t="s">
        <v>40</v>
      </c>
      <c r="O13" s="1"/>
      <c r="P13" s="96"/>
    </row>
    <row r="14" spans="1:16" ht="62.25" customHeight="1" x14ac:dyDescent="0.2">
      <c r="A14" s="1">
        <v>2</v>
      </c>
      <c r="B14" s="23" t="s">
        <v>57</v>
      </c>
      <c r="C14" s="20">
        <v>158050</v>
      </c>
      <c r="D14" s="20" t="s">
        <v>50</v>
      </c>
      <c r="E14" s="20"/>
      <c r="F14" s="75"/>
      <c r="G14" s="2"/>
      <c r="H14" s="1" t="s">
        <v>7</v>
      </c>
      <c r="I14" s="62"/>
      <c r="J14" s="46"/>
      <c r="K14" s="46"/>
      <c r="L14" s="46"/>
      <c r="M14" s="46"/>
      <c r="N14" s="1" t="s">
        <v>40</v>
      </c>
      <c r="O14" s="34"/>
      <c r="P14" s="92"/>
    </row>
    <row r="15" spans="1:16" ht="71.25" customHeight="1" x14ac:dyDescent="0.2">
      <c r="A15" s="16">
        <v>3</v>
      </c>
      <c r="B15" s="23" t="s">
        <v>58</v>
      </c>
      <c r="C15" s="119">
        <v>200000</v>
      </c>
      <c r="D15" s="16" t="s">
        <v>50</v>
      </c>
      <c r="E15" s="153">
        <v>198881.45699999999</v>
      </c>
      <c r="F15" s="153">
        <f>C15-E15</f>
        <v>1118.5430000000051</v>
      </c>
      <c r="G15" s="16" t="s">
        <v>181</v>
      </c>
      <c r="H15" s="25" t="s">
        <v>7</v>
      </c>
      <c r="I15" s="62" t="s">
        <v>123</v>
      </c>
      <c r="J15" s="46" t="s">
        <v>134</v>
      </c>
      <c r="K15" s="46" t="s">
        <v>132</v>
      </c>
      <c r="L15" s="46" t="s">
        <v>133</v>
      </c>
      <c r="M15" s="130" t="s">
        <v>168</v>
      </c>
      <c r="N15" s="1" t="s">
        <v>40</v>
      </c>
      <c r="O15" s="34"/>
      <c r="P15" s="98"/>
    </row>
    <row r="16" spans="1:16" ht="79.5" customHeight="1" x14ac:dyDescent="0.2">
      <c r="A16" s="16">
        <v>4</v>
      </c>
      <c r="B16" s="23" t="s">
        <v>59</v>
      </c>
      <c r="C16" s="119">
        <v>120000</v>
      </c>
      <c r="D16" s="16" t="s">
        <v>50</v>
      </c>
      <c r="E16" s="153">
        <v>107582.077</v>
      </c>
      <c r="F16" s="153">
        <f>C16-E16</f>
        <v>12417.922999999995</v>
      </c>
      <c r="G16" s="16" t="s">
        <v>150</v>
      </c>
      <c r="H16" s="16" t="s">
        <v>8</v>
      </c>
      <c r="I16" s="62" t="s">
        <v>123</v>
      </c>
      <c r="J16" s="46" t="s">
        <v>134</v>
      </c>
      <c r="K16" s="46" t="s">
        <v>132</v>
      </c>
      <c r="L16" s="46" t="s">
        <v>133</v>
      </c>
      <c r="M16" s="114" t="s">
        <v>169</v>
      </c>
      <c r="N16" s="1" t="s">
        <v>40</v>
      </c>
      <c r="O16" s="34"/>
      <c r="P16" s="4"/>
    </row>
    <row r="17" spans="1:17" ht="83.25" customHeight="1" x14ac:dyDescent="0.2">
      <c r="A17" s="56">
        <v>5</v>
      </c>
      <c r="B17" s="23" t="s">
        <v>60</v>
      </c>
      <c r="C17" s="117">
        <v>150000</v>
      </c>
      <c r="D17" s="20" t="s">
        <v>50</v>
      </c>
      <c r="E17" s="148"/>
      <c r="F17" s="74"/>
      <c r="G17" s="53"/>
      <c r="H17" s="2" t="s">
        <v>8</v>
      </c>
      <c r="I17" s="62"/>
      <c r="J17" s="46"/>
      <c r="K17" s="46"/>
      <c r="L17" s="46"/>
      <c r="M17" s="76"/>
      <c r="N17" s="1" t="s">
        <v>40</v>
      </c>
      <c r="O17" s="34"/>
      <c r="P17" s="92"/>
    </row>
    <row r="18" spans="1:17" ht="80.25" customHeight="1" x14ac:dyDescent="0.2">
      <c r="A18" s="101">
        <v>6</v>
      </c>
      <c r="B18" s="115" t="s">
        <v>61</v>
      </c>
      <c r="C18" s="120">
        <v>75000</v>
      </c>
      <c r="D18" s="57" t="s">
        <v>50</v>
      </c>
      <c r="E18" s="162">
        <v>74692.800000000003</v>
      </c>
      <c r="F18" s="162">
        <f>C18-E18</f>
        <v>307.19999999999709</v>
      </c>
      <c r="G18" s="57" t="s">
        <v>151</v>
      </c>
      <c r="H18" s="57" t="s">
        <v>8</v>
      </c>
      <c r="I18" s="62" t="s">
        <v>123</v>
      </c>
      <c r="J18" s="46" t="s">
        <v>134</v>
      </c>
      <c r="K18" s="46" t="s">
        <v>132</v>
      </c>
      <c r="L18" s="46" t="s">
        <v>133</v>
      </c>
      <c r="M18" s="130" t="s">
        <v>185</v>
      </c>
      <c r="N18" s="1" t="s">
        <v>40</v>
      </c>
      <c r="O18" s="101"/>
      <c r="P18" s="92"/>
    </row>
    <row r="19" spans="1:17" ht="71.25" customHeight="1" x14ac:dyDescent="0.2">
      <c r="A19" s="1">
        <v>7</v>
      </c>
      <c r="B19" s="23" t="s">
        <v>62</v>
      </c>
      <c r="C19" s="119">
        <v>282685</v>
      </c>
      <c r="D19" s="16" t="s">
        <v>50</v>
      </c>
      <c r="E19" s="153">
        <v>282060.40700000001</v>
      </c>
      <c r="F19" s="153">
        <f>SUM(C19-E19)</f>
        <v>624.59299999999348</v>
      </c>
      <c r="G19" s="16" t="s">
        <v>152</v>
      </c>
      <c r="H19" s="16" t="s">
        <v>7</v>
      </c>
      <c r="I19" s="62" t="s">
        <v>123</v>
      </c>
      <c r="J19" s="46" t="s">
        <v>137</v>
      </c>
      <c r="K19" s="46" t="s">
        <v>129</v>
      </c>
      <c r="L19" s="46" t="s">
        <v>138</v>
      </c>
      <c r="M19" s="114" t="s">
        <v>180</v>
      </c>
      <c r="N19" s="1" t="s">
        <v>40</v>
      </c>
      <c r="O19" s="34"/>
      <c r="P19" s="92"/>
    </row>
    <row r="20" spans="1:17" s="11" customFormat="1" ht="59.25" customHeight="1" x14ac:dyDescent="0.2">
      <c r="A20" s="16">
        <v>8</v>
      </c>
      <c r="B20" s="23" t="s">
        <v>63</v>
      </c>
      <c r="C20" s="119">
        <v>550000</v>
      </c>
      <c r="D20" s="16" t="s">
        <v>50</v>
      </c>
      <c r="E20" s="153">
        <v>544876.06900000002</v>
      </c>
      <c r="F20" s="177">
        <f>C20-E20</f>
        <v>5123.9309999999823</v>
      </c>
      <c r="G20" s="16" t="s">
        <v>191</v>
      </c>
      <c r="H20" s="16" t="s">
        <v>7</v>
      </c>
      <c r="I20" s="62" t="s">
        <v>123</v>
      </c>
      <c r="J20" s="46" t="s">
        <v>137</v>
      </c>
      <c r="K20" s="46" t="s">
        <v>129</v>
      </c>
      <c r="L20" s="46" t="s">
        <v>138</v>
      </c>
      <c r="M20" s="114" t="s">
        <v>190</v>
      </c>
      <c r="N20" s="1" t="s">
        <v>40</v>
      </c>
      <c r="O20" s="16"/>
      <c r="P20" s="4"/>
    </row>
    <row r="21" spans="1:17" s="11" customFormat="1" ht="66" customHeight="1" x14ac:dyDescent="0.2">
      <c r="A21" s="57">
        <v>9</v>
      </c>
      <c r="B21" s="115" t="s">
        <v>64</v>
      </c>
      <c r="C21" s="120">
        <v>400000</v>
      </c>
      <c r="D21" s="57" t="s">
        <v>50</v>
      </c>
      <c r="E21" s="57"/>
      <c r="F21" s="57"/>
      <c r="G21" s="57"/>
      <c r="H21" s="16" t="s">
        <v>7</v>
      </c>
      <c r="I21" s="62"/>
      <c r="J21" s="46"/>
      <c r="K21" s="46"/>
      <c r="L21" s="46"/>
      <c r="M21" s="57"/>
      <c r="N21" s="1" t="s">
        <v>40</v>
      </c>
      <c r="O21" s="57"/>
      <c r="P21" s="99"/>
    </row>
    <row r="22" spans="1:17" ht="67.5" customHeight="1" x14ac:dyDescent="0.2">
      <c r="A22" s="1">
        <v>10</v>
      </c>
      <c r="B22" s="3" t="s">
        <v>65</v>
      </c>
      <c r="C22" s="118">
        <v>480000</v>
      </c>
      <c r="D22" s="1" t="s">
        <v>50</v>
      </c>
      <c r="E22" s="150">
        <v>479165.98599999998</v>
      </c>
      <c r="F22" s="179">
        <f>C22-E22</f>
        <v>834.01400000002468</v>
      </c>
      <c r="G22" s="1" t="s">
        <v>196</v>
      </c>
      <c r="H22" s="16" t="s">
        <v>7</v>
      </c>
      <c r="I22" s="62" t="s">
        <v>123</v>
      </c>
      <c r="J22" s="46" t="s">
        <v>137</v>
      </c>
      <c r="K22" s="46" t="s">
        <v>129</v>
      </c>
      <c r="L22" s="46" t="s">
        <v>138</v>
      </c>
      <c r="M22" s="114" t="s">
        <v>195</v>
      </c>
      <c r="N22" s="1" t="s">
        <v>40</v>
      </c>
      <c r="O22" s="1"/>
      <c r="P22" s="96" t="s">
        <v>38</v>
      </c>
      <c r="Q22" s="12" t="s">
        <v>38</v>
      </c>
    </row>
    <row r="23" spans="1:17" s="11" customFormat="1" ht="103.5" customHeight="1" x14ac:dyDescent="0.2">
      <c r="A23" s="4">
        <v>11</v>
      </c>
      <c r="B23" s="116" t="s">
        <v>66</v>
      </c>
      <c r="C23" s="121">
        <v>350000</v>
      </c>
      <c r="D23" s="1" t="s">
        <v>50</v>
      </c>
      <c r="E23" s="163">
        <v>348200</v>
      </c>
      <c r="F23" s="163">
        <f>C23-E23</f>
        <v>1800</v>
      </c>
      <c r="G23" s="1" t="s">
        <v>153</v>
      </c>
      <c r="H23" s="1" t="s">
        <v>7</v>
      </c>
      <c r="I23" s="62" t="s">
        <v>123</v>
      </c>
      <c r="J23" s="46" t="s">
        <v>139</v>
      </c>
      <c r="K23" s="46" t="s">
        <v>140</v>
      </c>
      <c r="L23" s="46" t="s">
        <v>141</v>
      </c>
      <c r="M23" s="114" t="s">
        <v>172</v>
      </c>
      <c r="N23" s="1" t="s">
        <v>40</v>
      </c>
      <c r="O23" s="1"/>
      <c r="P23" s="96"/>
    </row>
    <row r="24" spans="1:17" s="11" customFormat="1" ht="94.5" customHeight="1" x14ac:dyDescent="0.2">
      <c r="A24" s="16">
        <v>12</v>
      </c>
      <c r="B24" s="23" t="s">
        <v>67</v>
      </c>
      <c r="C24" s="122">
        <v>85000</v>
      </c>
      <c r="D24" s="57" t="s">
        <v>50</v>
      </c>
      <c r="E24" s="152"/>
      <c r="F24" s="72">
        <v>19</v>
      </c>
      <c r="G24" s="1"/>
      <c r="H24" s="1" t="s">
        <v>8</v>
      </c>
      <c r="I24" s="62" t="s">
        <v>123</v>
      </c>
      <c r="J24" s="46" t="s">
        <v>139</v>
      </c>
      <c r="K24" s="46" t="s">
        <v>140</v>
      </c>
      <c r="L24" s="46" t="s">
        <v>141</v>
      </c>
      <c r="M24" s="114" t="s">
        <v>184</v>
      </c>
      <c r="N24" s="1" t="s">
        <v>40</v>
      </c>
      <c r="O24" s="1" t="s">
        <v>155</v>
      </c>
      <c r="P24" s="100">
        <v>19</v>
      </c>
    </row>
    <row r="25" spans="1:17" s="11" customFormat="1" ht="74.25" customHeight="1" x14ac:dyDescent="0.2">
      <c r="A25" s="16">
        <v>13</v>
      </c>
      <c r="B25" s="23" t="s">
        <v>68</v>
      </c>
      <c r="C25" s="119">
        <v>37000</v>
      </c>
      <c r="D25" s="16" t="s">
        <v>50</v>
      </c>
      <c r="E25" s="178">
        <v>36500</v>
      </c>
      <c r="F25" s="178">
        <f>C25-E25</f>
        <v>500</v>
      </c>
      <c r="G25" s="16" t="s">
        <v>194</v>
      </c>
      <c r="H25" s="16" t="s">
        <v>8</v>
      </c>
      <c r="I25" s="62" t="s">
        <v>123</v>
      </c>
      <c r="J25" s="145" t="s">
        <v>139</v>
      </c>
      <c r="K25" s="145" t="s">
        <v>140</v>
      </c>
      <c r="L25" s="145" t="s">
        <v>141</v>
      </c>
      <c r="M25" s="23" t="s">
        <v>193</v>
      </c>
      <c r="N25" s="1" t="s">
        <v>40</v>
      </c>
      <c r="O25" s="16"/>
      <c r="P25" s="4"/>
    </row>
    <row r="26" spans="1:17" s="11" customFormat="1" ht="85.5" customHeight="1" x14ac:dyDescent="0.2">
      <c r="A26" s="16">
        <v>14</v>
      </c>
      <c r="B26" s="23" t="s">
        <v>69</v>
      </c>
      <c r="C26" s="119">
        <v>404715</v>
      </c>
      <c r="D26" s="16" t="s">
        <v>50</v>
      </c>
      <c r="E26" s="16"/>
      <c r="F26" s="16"/>
      <c r="G26" s="16"/>
      <c r="H26" s="16" t="s">
        <v>7</v>
      </c>
      <c r="I26" s="62"/>
      <c r="J26" s="145"/>
      <c r="K26" s="145"/>
      <c r="L26" s="145"/>
      <c r="M26" s="16" t="s">
        <v>38</v>
      </c>
      <c r="N26" s="1" t="s">
        <v>40</v>
      </c>
      <c r="O26" s="16"/>
      <c r="P26" s="4"/>
    </row>
    <row r="27" spans="1:17" s="11" customFormat="1" ht="77.25" customHeight="1" x14ac:dyDescent="0.2">
      <c r="A27" s="16">
        <v>15</v>
      </c>
      <c r="B27" s="23" t="s">
        <v>70</v>
      </c>
      <c r="C27" s="119">
        <v>35000</v>
      </c>
      <c r="D27" s="16" t="s">
        <v>50</v>
      </c>
      <c r="E27" s="153">
        <v>30900</v>
      </c>
      <c r="F27" s="153">
        <f>C27-E27</f>
        <v>4100</v>
      </c>
      <c r="G27" s="16" t="s">
        <v>154</v>
      </c>
      <c r="H27" s="16" t="s">
        <v>8</v>
      </c>
      <c r="I27" s="62" t="s">
        <v>123</v>
      </c>
      <c r="J27" s="145" t="s">
        <v>143</v>
      </c>
      <c r="K27" s="145" t="s">
        <v>144</v>
      </c>
      <c r="L27" s="145" t="s">
        <v>142</v>
      </c>
      <c r="M27" s="114" t="s">
        <v>170</v>
      </c>
      <c r="N27" s="1" t="s">
        <v>40</v>
      </c>
      <c r="O27" s="16"/>
      <c r="P27" s="4"/>
    </row>
    <row r="28" spans="1:17" s="11" customFormat="1" ht="137.25" customHeight="1" x14ac:dyDescent="0.2">
      <c r="A28" s="16">
        <v>16</v>
      </c>
      <c r="B28" s="23" t="s">
        <v>71</v>
      </c>
      <c r="C28" s="119">
        <v>25000</v>
      </c>
      <c r="D28" s="16" t="s">
        <v>50</v>
      </c>
      <c r="E28" s="16"/>
      <c r="F28" s="16"/>
      <c r="G28" s="16"/>
      <c r="H28" s="16" t="s">
        <v>8</v>
      </c>
      <c r="I28" s="62"/>
      <c r="J28" s="145"/>
      <c r="K28" s="145"/>
      <c r="L28" s="145"/>
      <c r="M28" s="114" t="s">
        <v>176</v>
      </c>
      <c r="N28" s="1" t="s">
        <v>40</v>
      </c>
      <c r="O28" s="16"/>
      <c r="P28" s="4"/>
    </row>
    <row r="29" spans="1:17" s="11" customFormat="1" ht="96.75" customHeight="1" x14ac:dyDescent="0.2">
      <c r="A29" s="16">
        <v>17</v>
      </c>
      <c r="B29" s="23" t="s">
        <v>72</v>
      </c>
      <c r="C29" s="119">
        <v>30000</v>
      </c>
      <c r="D29" s="16" t="s">
        <v>50</v>
      </c>
      <c r="E29" s="16"/>
      <c r="F29" s="16"/>
      <c r="G29" s="16"/>
      <c r="H29" s="16" t="s">
        <v>8</v>
      </c>
      <c r="I29" s="62"/>
      <c r="J29" s="145"/>
      <c r="K29" s="145"/>
      <c r="L29" s="145"/>
      <c r="M29" s="16"/>
      <c r="N29" s="1" t="s">
        <v>40</v>
      </c>
      <c r="O29" s="16"/>
      <c r="P29" s="4"/>
    </row>
    <row r="30" spans="1:17" s="11" customFormat="1" ht="64.5" customHeight="1" x14ac:dyDescent="0.2">
      <c r="A30" s="52">
        <v>18</v>
      </c>
      <c r="B30" s="114" t="s">
        <v>73</v>
      </c>
      <c r="C30" s="118">
        <v>80000</v>
      </c>
      <c r="D30" s="1" t="s">
        <v>50</v>
      </c>
      <c r="E30" s="1"/>
      <c r="F30" s="52"/>
      <c r="G30" s="52"/>
      <c r="H30" s="16" t="s">
        <v>8</v>
      </c>
      <c r="I30" s="62"/>
      <c r="J30" s="145"/>
      <c r="K30" s="145"/>
      <c r="L30" s="145"/>
      <c r="M30" s="114" t="s">
        <v>192</v>
      </c>
      <c r="N30" s="1" t="s">
        <v>40</v>
      </c>
      <c r="O30" s="52"/>
      <c r="P30" s="102"/>
    </row>
    <row r="31" spans="1:17" s="11" customFormat="1" ht="93" customHeight="1" x14ac:dyDescent="0.2">
      <c r="A31" s="16">
        <v>19</v>
      </c>
      <c r="B31" s="23" t="s">
        <v>74</v>
      </c>
      <c r="C31" s="119">
        <v>80000</v>
      </c>
      <c r="D31" s="16" t="s">
        <v>50</v>
      </c>
      <c r="E31" s="153">
        <v>66400</v>
      </c>
      <c r="F31" s="153"/>
      <c r="G31" s="16" t="s">
        <v>161</v>
      </c>
      <c r="H31" s="16" t="s">
        <v>8</v>
      </c>
      <c r="I31" s="62" t="s">
        <v>123</v>
      </c>
      <c r="J31" s="145" t="s">
        <v>135</v>
      </c>
      <c r="K31" s="145" t="s">
        <v>145</v>
      </c>
      <c r="L31" s="145" t="s">
        <v>146</v>
      </c>
      <c r="M31" s="23" t="s">
        <v>183</v>
      </c>
      <c r="N31" s="1" t="s">
        <v>40</v>
      </c>
      <c r="O31" s="16"/>
      <c r="P31" s="4"/>
    </row>
    <row r="32" spans="1:17" s="161" customFormat="1" ht="14.25" customHeight="1" x14ac:dyDescent="0.2">
      <c r="A32" s="158">
        <v>19</v>
      </c>
      <c r="B32" s="158"/>
      <c r="C32" s="166">
        <f>SUM(C13:C31)</f>
        <v>4542450</v>
      </c>
      <c r="D32" s="158"/>
      <c r="E32" s="164">
        <f>E15+E16+E18+E19+E23+E27+E31</f>
        <v>1108716.7409999999</v>
      </c>
      <c r="F32" s="164">
        <f>F15+F16+F18+F19+F23+F27+F31</f>
        <v>20368.258999999991</v>
      </c>
      <c r="G32" s="158"/>
      <c r="H32" s="158"/>
      <c r="I32" s="158"/>
      <c r="J32" s="158"/>
      <c r="K32" s="158"/>
      <c r="L32" s="158"/>
      <c r="M32" s="158"/>
      <c r="N32" s="158"/>
      <c r="O32" s="159"/>
      <c r="P32" s="160"/>
    </row>
    <row r="33" spans="1:18" s="11" customFormat="1" ht="13.5" customHeight="1" x14ac:dyDescent="0.2">
      <c r="A33" s="191" t="s">
        <v>75</v>
      </c>
      <c r="B33" s="192"/>
      <c r="C33" s="192"/>
      <c r="D33" s="192"/>
      <c r="E33" s="192"/>
      <c r="F33" s="192"/>
      <c r="G33" s="192"/>
      <c r="H33" s="192"/>
      <c r="I33" s="192"/>
      <c r="J33" s="192"/>
      <c r="K33" s="192"/>
      <c r="L33" s="192"/>
      <c r="M33" s="192"/>
      <c r="N33" s="192"/>
      <c r="O33" s="192"/>
      <c r="P33" s="104"/>
    </row>
    <row r="34" spans="1:18" s="11" customFormat="1" ht="84.75" customHeight="1" x14ac:dyDescent="0.2">
      <c r="A34" s="16">
        <v>1</v>
      </c>
      <c r="B34" s="23" t="s">
        <v>76</v>
      </c>
      <c r="C34" s="119">
        <v>25000</v>
      </c>
      <c r="D34" s="16" t="s">
        <v>50</v>
      </c>
      <c r="E34" s="180">
        <v>25000</v>
      </c>
      <c r="F34" s="16"/>
      <c r="G34" s="16" t="s">
        <v>213</v>
      </c>
      <c r="H34" s="16" t="s">
        <v>8</v>
      </c>
      <c r="I34" s="62" t="s">
        <v>123</v>
      </c>
      <c r="J34" s="145" t="s">
        <v>136</v>
      </c>
      <c r="K34" s="145" t="s">
        <v>145</v>
      </c>
      <c r="L34" s="145" t="s">
        <v>146</v>
      </c>
      <c r="M34" s="157" t="s">
        <v>197</v>
      </c>
      <c r="N34" s="1" t="s">
        <v>40</v>
      </c>
      <c r="O34" s="16"/>
      <c r="P34" s="17"/>
      <c r="R34" s="11" t="s">
        <v>38</v>
      </c>
    </row>
    <row r="35" spans="1:18" s="11" customFormat="1" ht="96.75" customHeight="1" x14ac:dyDescent="0.2">
      <c r="A35" s="16">
        <v>2</v>
      </c>
      <c r="B35" s="129" t="s">
        <v>77</v>
      </c>
      <c r="C35" s="172">
        <v>78000</v>
      </c>
      <c r="D35" s="1" t="s">
        <v>50</v>
      </c>
      <c r="E35" s="179">
        <v>76357.87</v>
      </c>
      <c r="F35" s="179">
        <f>C35-E35</f>
        <v>1642.1300000000047</v>
      </c>
      <c r="G35" s="1" t="s">
        <v>214</v>
      </c>
      <c r="H35" s="77" t="s">
        <v>82</v>
      </c>
      <c r="I35" s="62" t="s">
        <v>124</v>
      </c>
      <c r="J35" s="145" t="s">
        <v>135</v>
      </c>
      <c r="K35" s="145" t="s">
        <v>145</v>
      </c>
      <c r="L35" s="145" t="s">
        <v>146</v>
      </c>
      <c r="M35" s="157" t="s">
        <v>186</v>
      </c>
      <c r="N35" s="1" t="s">
        <v>40</v>
      </c>
      <c r="O35" s="57"/>
      <c r="P35" s="103" t="s">
        <v>47</v>
      </c>
    </row>
    <row r="36" spans="1:18" s="11" customFormat="1" ht="13.5" customHeight="1" x14ac:dyDescent="0.2">
      <c r="A36" s="54">
        <v>2</v>
      </c>
      <c r="B36" s="54">
        <v>2</v>
      </c>
      <c r="C36" s="125">
        <f>SUM(C34:C35)</f>
        <v>103000</v>
      </c>
      <c r="D36" s="54">
        <v>2</v>
      </c>
      <c r="E36" s="61">
        <f>SUM(E34:E35)</f>
        <v>101357.87</v>
      </c>
      <c r="F36" s="54">
        <v>2</v>
      </c>
      <c r="G36" s="54">
        <v>2</v>
      </c>
      <c r="H36" s="54">
        <v>2</v>
      </c>
      <c r="I36" s="54">
        <v>2</v>
      </c>
      <c r="J36" s="54">
        <v>2</v>
      </c>
      <c r="K36" s="54">
        <v>2</v>
      </c>
      <c r="L36" s="54">
        <v>2</v>
      </c>
      <c r="M36" s="54">
        <v>2</v>
      </c>
      <c r="N36" s="54">
        <v>2</v>
      </c>
      <c r="O36" s="54">
        <v>2</v>
      </c>
      <c r="P36" s="96"/>
    </row>
    <row r="37" spans="1:18" s="11" customFormat="1" ht="13.5" customHeight="1" x14ac:dyDescent="0.2">
      <c r="A37" s="209" t="s">
        <v>78</v>
      </c>
      <c r="B37" s="209"/>
      <c r="C37" s="209"/>
      <c r="D37" s="209"/>
      <c r="E37" s="209"/>
      <c r="F37" s="209"/>
      <c r="G37" s="209"/>
      <c r="H37" s="209"/>
      <c r="I37" s="209"/>
      <c r="J37" s="209"/>
      <c r="K37" s="209"/>
      <c r="L37" s="209"/>
      <c r="M37" s="209"/>
      <c r="N37" s="209"/>
      <c r="O37" s="209"/>
      <c r="P37" s="97"/>
    </row>
    <row r="38" spans="1:18" s="51" customFormat="1" ht="72" customHeight="1" x14ac:dyDescent="0.2">
      <c r="A38" s="1">
        <v>1</v>
      </c>
      <c r="B38" s="114" t="s">
        <v>79</v>
      </c>
      <c r="C38" s="118">
        <v>44632</v>
      </c>
      <c r="D38" s="1" t="s">
        <v>50</v>
      </c>
      <c r="E38" s="1"/>
      <c r="F38" s="1"/>
      <c r="G38" s="1"/>
      <c r="H38" s="1" t="s">
        <v>8</v>
      </c>
      <c r="I38" s="62"/>
      <c r="J38" s="145"/>
      <c r="K38" s="145"/>
      <c r="L38" s="145"/>
      <c r="M38" s="1" t="s">
        <v>189</v>
      </c>
      <c r="N38" s="1" t="s">
        <v>40</v>
      </c>
      <c r="O38" s="1"/>
      <c r="P38" s="96"/>
    </row>
    <row r="39" spans="1:18" s="51" customFormat="1" ht="72.75" customHeight="1" x14ac:dyDescent="0.2">
      <c r="A39" s="1">
        <v>2</v>
      </c>
      <c r="B39" s="114" t="s">
        <v>80</v>
      </c>
      <c r="C39" s="118">
        <v>348119</v>
      </c>
      <c r="D39" s="1" t="s">
        <v>50</v>
      </c>
      <c r="E39" s="1"/>
      <c r="F39" s="1"/>
      <c r="G39" s="1"/>
      <c r="H39" s="1" t="s">
        <v>7</v>
      </c>
      <c r="I39" s="62"/>
      <c r="J39" s="145"/>
      <c r="K39" s="145"/>
      <c r="L39" s="145"/>
      <c r="M39" s="1"/>
      <c r="N39" s="1" t="s">
        <v>40</v>
      </c>
      <c r="O39" s="1"/>
      <c r="P39" s="96"/>
    </row>
    <row r="40" spans="1:18" s="51" customFormat="1" ht="63.75" customHeight="1" x14ac:dyDescent="0.2">
      <c r="A40" s="16">
        <v>3</v>
      </c>
      <c r="B40" s="23" t="s">
        <v>81</v>
      </c>
      <c r="C40" s="119">
        <v>241303</v>
      </c>
      <c r="D40" s="16" t="s">
        <v>50</v>
      </c>
      <c r="E40" s="16"/>
      <c r="F40" s="16"/>
      <c r="G40" s="16"/>
      <c r="H40" s="16" t="s">
        <v>7</v>
      </c>
      <c r="I40" s="62"/>
      <c r="J40" s="145"/>
      <c r="K40" s="145"/>
      <c r="L40" s="145"/>
      <c r="M40" s="16"/>
      <c r="N40" s="1" t="s">
        <v>40</v>
      </c>
      <c r="O40" s="16"/>
      <c r="P40" s="4"/>
    </row>
    <row r="41" spans="1:18" s="51" customFormat="1" ht="40.5" hidden="1" customHeight="1" x14ac:dyDescent="0.2">
      <c r="P41" s="4"/>
    </row>
    <row r="42" spans="1:18" s="51" customFormat="1" ht="12" customHeight="1" x14ac:dyDescent="0.2">
      <c r="A42" s="79"/>
      <c r="B42" s="79"/>
      <c r="C42" s="124">
        <f>SUM(C38:C40)</f>
        <v>634054</v>
      </c>
      <c r="D42" s="79"/>
      <c r="E42" s="79"/>
      <c r="F42" s="79"/>
      <c r="G42" s="79"/>
      <c r="H42" s="79"/>
      <c r="I42" s="79"/>
      <c r="J42" s="79"/>
      <c r="K42" s="79"/>
      <c r="L42" s="79"/>
      <c r="M42" s="79"/>
      <c r="N42" s="79"/>
      <c r="O42" s="79"/>
      <c r="P42" s="105"/>
    </row>
    <row r="43" spans="1:18" ht="15.75" customHeight="1" x14ac:dyDescent="0.2">
      <c r="A43" s="107">
        <v>28</v>
      </c>
      <c r="B43" s="108"/>
      <c r="C43" s="123">
        <f>SUM(C11+C32+C36+C42)</f>
        <v>8445800</v>
      </c>
      <c r="D43" s="109"/>
      <c r="E43" s="168">
        <f>SUM(E11+E32+E36+E42)</f>
        <v>1210074.611</v>
      </c>
      <c r="F43" s="110"/>
      <c r="G43" s="109"/>
      <c r="H43" s="107"/>
      <c r="I43" s="111"/>
      <c r="J43" s="111"/>
      <c r="K43" s="111"/>
      <c r="L43" s="111"/>
      <c r="M43" s="111"/>
      <c r="N43" s="112"/>
      <c r="O43" s="113"/>
      <c r="P43" s="97"/>
    </row>
    <row r="44" spans="1:18" ht="12" customHeight="1" x14ac:dyDescent="0.2">
      <c r="A44" s="209" t="s">
        <v>83</v>
      </c>
      <c r="B44" s="209"/>
      <c r="C44" s="209"/>
      <c r="D44" s="209"/>
      <c r="E44" s="209"/>
      <c r="F44" s="209"/>
      <c r="G44" s="209"/>
      <c r="H44" s="209"/>
      <c r="I44" s="209"/>
      <c r="J44" s="209"/>
      <c r="K44" s="209"/>
      <c r="L44" s="209"/>
      <c r="M44" s="209"/>
      <c r="N44" s="209"/>
      <c r="O44" s="209"/>
      <c r="P44" s="104"/>
    </row>
    <row r="45" spans="1:18" ht="14.25" customHeight="1" x14ac:dyDescent="0.2">
      <c r="A45" s="188" t="s">
        <v>9</v>
      </c>
      <c r="B45" s="189"/>
      <c r="C45" s="189"/>
      <c r="D45" s="189"/>
      <c r="E45" s="189"/>
      <c r="F45" s="189"/>
      <c r="G45" s="189"/>
      <c r="H45" s="189"/>
      <c r="I45" s="189"/>
      <c r="J45" s="189"/>
      <c r="K45" s="189"/>
      <c r="L45" s="189"/>
      <c r="M45" s="189"/>
      <c r="N45" s="189"/>
      <c r="O45" s="190"/>
      <c r="P45" s="12"/>
    </row>
    <row r="46" spans="1:18" ht="87.75" customHeight="1" x14ac:dyDescent="0.2">
      <c r="A46" s="16">
        <v>1</v>
      </c>
      <c r="B46" s="23" t="s">
        <v>85</v>
      </c>
      <c r="C46" s="24">
        <v>20000</v>
      </c>
      <c r="D46" s="16" t="s">
        <v>50</v>
      </c>
      <c r="E46" s="80"/>
      <c r="F46" s="80"/>
      <c r="G46" s="21"/>
      <c r="H46" s="16" t="s">
        <v>84</v>
      </c>
      <c r="I46" s="62"/>
      <c r="J46" s="62"/>
      <c r="K46" s="62"/>
      <c r="L46" s="62"/>
      <c r="M46" s="22"/>
      <c r="N46" s="1" t="s">
        <v>40</v>
      </c>
      <c r="O46" s="34"/>
    </row>
    <row r="47" spans="1:18" ht="54.75" customHeight="1" x14ac:dyDescent="0.2">
      <c r="A47" s="16">
        <v>2</v>
      </c>
      <c r="B47" s="23" t="s">
        <v>86</v>
      </c>
      <c r="C47" s="24">
        <v>10000</v>
      </c>
      <c r="D47" s="16" t="s">
        <v>50</v>
      </c>
      <c r="E47" s="80"/>
      <c r="F47" s="80"/>
      <c r="G47" s="21"/>
      <c r="H47" s="16" t="s">
        <v>84</v>
      </c>
      <c r="I47" s="62"/>
      <c r="J47" s="62"/>
      <c r="K47" s="62"/>
      <c r="L47" s="62"/>
      <c r="M47" s="22"/>
      <c r="N47" s="1" t="s">
        <v>40</v>
      </c>
      <c r="O47" s="34"/>
    </row>
    <row r="48" spans="1:18" ht="54.75" customHeight="1" x14ac:dyDescent="0.2">
      <c r="A48" s="16">
        <v>3</v>
      </c>
      <c r="B48" s="23" t="s">
        <v>87</v>
      </c>
      <c r="C48" s="24">
        <v>20000</v>
      </c>
      <c r="D48" s="16" t="s">
        <v>50</v>
      </c>
      <c r="E48" s="80"/>
      <c r="F48" s="80"/>
      <c r="G48" s="21"/>
      <c r="H48" s="16" t="s">
        <v>84</v>
      </c>
      <c r="I48" s="62"/>
      <c r="J48" s="62"/>
      <c r="K48" s="62"/>
      <c r="L48" s="62"/>
      <c r="M48" s="22"/>
      <c r="N48" s="1" t="s">
        <v>40</v>
      </c>
      <c r="O48" s="34"/>
    </row>
    <row r="49" spans="1:16" ht="67.5" customHeight="1" x14ac:dyDescent="0.2">
      <c r="A49" s="16">
        <v>4</v>
      </c>
      <c r="B49" s="23" t="s">
        <v>88</v>
      </c>
      <c r="C49" s="24">
        <v>320000</v>
      </c>
      <c r="D49" s="16" t="s">
        <v>50</v>
      </c>
      <c r="E49" s="80"/>
      <c r="F49" s="80"/>
      <c r="G49" s="21"/>
      <c r="H49" s="16" t="s">
        <v>7</v>
      </c>
      <c r="I49" s="62"/>
      <c r="J49" s="62"/>
      <c r="K49" s="62"/>
      <c r="L49" s="62"/>
      <c r="M49" s="128" t="s">
        <v>198</v>
      </c>
      <c r="N49" s="1" t="s">
        <v>40</v>
      </c>
      <c r="O49" s="34"/>
    </row>
    <row r="50" spans="1:16" ht="110.25" customHeight="1" x14ac:dyDescent="0.2">
      <c r="A50" s="16">
        <v>5</v>
      </c>
      <c r="B50" s="23" t="s">
        <v>89</v>
      </c>
      <c r="C50" s="24">
        <v>65000</v>
      </c>
      <c r="D50" s="16" t="s">
        <v>50</v>
      </c>
      <c r="E50" s="24">
        <v>64529.699000000001</v>
      </c>
      <c r="F50" s="80">
        <f>C50-E50</f>
        <v>470.30099999999948</v>
      </c>
      <c r="G50" s="21" t="s">
        <v>202</v>
      </c>
      <c r="H50" s="16" t="s">
        <v>7</v>
      </c>
      <c r="I50" s="62" t="s">
        <v>173</v>
      </c>
      <c r="J50" s="62" t="s">
        <v>173</v>
      </c>
      <c r="K50" s="62" t="s">
        <v>128</v>
      </c>
      <c r="L50" s="62" t="s">
        <v>129</v>
      </c>
      <c r="M50" s="128" t="s">
        <v>209</v>
      </c>
      <c r="N50" s="1" t="s">
        <v>40</v>
      </c>
      <c r="O50" s="34"/>
    </row>
    <row r="51" spans="1:16" ht="78.75" customHeight="1" x14ac:dyDescent="0.2">
      <c r="A51" s="16">
        <v>6</v>
      </c>
      <c r="B51" s="23" t="s">
        <v>90</v>
      </c>
      <c r="C51" s="24">
        <v>500000</v>
      </c>
      <c r="D51" s="16" t="s">
        <v>50</v>
      </c>
      <c r="E51" s="24">
        <v>595717.95499999996</v>
      </c>
      <c r="F51" s="24">
        <f>E51-C51</f>
        <v>95717.954999999958</v>
      </c>
      <c r="G51" s="21" t="s">
        <v>202</v>
      </c>
      <c r="H51" s="16" t="s">
        <v>7</v>
      </c>
      <c r="I51" s="62" t="s">
        <v>173</v>
      </c>
      <c r="J51" s="62" t="s">
        <v>173</v>
      </c>
      <c r="K51" s="62" t="s">
        <v>128</v>
      </c>
      <c r="L51" s="62" t="s">
        <v>129</v>
      </c>
      <c r="M51" s="128" t="s">
        <v>203</v>
      </c>
      <c r="N51" s="1" t="s">
        <v>40</v>
      </c>
      <c r="O51" s="34"/>
    </row>
    <row r="52" spans="1:16" ht="76.5" customHeight="1" x14ac:dyDescent="0.2">
      <c r="A52" s="16">
        <v>7</v>
      </c>
      <c r="B52" s="23" t="s">
        <v>91</v>
      </c>
      <c r="C52" s="24">
        <v>220000</v>
      </c>
      <c r="D52" s="16" t="s">
        <v>50</v>
      </c>
      <c r="E52" s="80"/>
      <c r="F52" s="80"/>
      <c r="G52" s="21"/>
      <c r="H52" s="16" t="s">
        <v>7</v>
      </c>
      <c r="I52" s="62"/>
      <c r="J52" s="62"/>
      <c r="K52" s="62"/>
      <c r="L52" s="62"/>
      <c r="M52" s="128" t="s">
        <v>201</v>
      </c>
      <c r="N52" s="1" t="s">
        <v>40</v>
      </c>
      <c r="O52" s="34"/>
    </row>
    <row r="53" spans="1:16" ht="81" customHeight="1" x14ac:dyDescent="0.2">
      <c r="A53" s="16">
        <v>8</v>
      </c>
      <c r="B53" s="23" t="s">
        <v>92</v>
      </c>
      <c r="C53" s="24">
        <v>190000</v>
      </c>
      <c r="D53" s="16" t="s">
        <v>50</v>
      </c>
      <c r="E53" s="154">
        <v>187195.538</v>
      </c>
      <c r="F53" s="154">
        <f t="shared" ref="F53:F59" si="0">C53-E53</f>
        <v>2804.4619999999995</v>
      </c>
      <c r="G53" s="21" t="s">
        <v>162</v>
      </c>
      <c r="H53" s="16" t="s">
        <v>7</v>
      </c>
      <c r="I53" s="62" t="s">
        <v>173</v>
      </c>
      <c r="J53" s="62" t="s">
        <v>173</v>
      </c>
      <c r="K53" s="62" t="s">
        <v>128</v>
      </c>
      <c r="L53" s="62" t="s">
        <v>129</v>
      </c>
      <c r="M53" s="128" t="s">
        <v>174</v>
      </c>
      <c r="N53" s="1" t="s">
        <v>40</v>
      </c>
      <c r="O53" s="34"/>
    </row>
    <row r="54" spans="1:16" ht="76.5" customHeight="1" x14ac:dyDescent="0.2">
      <c r="A54" s="16">
        <v>9</v>
      </c>
      <c r="B54" s="23" t="s">
        <v>93</v>
      </c>
      <c r="C54" s="24">
        <v>1527609.5</v>
      </c>
      <c r="D54" s="16" t="s">
        <v>50</v>
      </c>
      <c r="E54" s="154">
        <v>1524951.4110000001</v>
      </c>
      <c r="F54" s="154">
        <f t="shared" si="0"/>
        <v>2658.0889999999199</v>
      </c>
      <c r="G54" s="21" t="s">
        <v>163</v>
      </c>
      <c r="H54" s="16" t="s">
        <v>7</v>
      </c>
      <c r="I54" s="62" t="s">
        <v>173</v>
      </c>
      <c r="J54" s="62" t="s">
        <v>173</v>
      </c>
      <c r="K54" s="62" t="s">
        <v>128</v>
      </c>
      <c r="L54" s="62" t="s">
        <v>129</v>
      </c>
      <c r="M54" s="128" t="s">
        <v>175</v>
      </c>
      <c r="N54" s="1" t="s">
        <v>40</v>
      </c>
      <c r="O54" s="34"/>
      <c r="P54" s="17" t="s">
        <v>165</v>
      </c>
    </row>
    <row r="55" spans="1:16" ht="57.75" customHeight="1" x14ac:dyDescent="0.2">
      <c r="A55" s="16">
        <v>10</v>
      </c>
      <c r="B55" s="23" t="s">
        <v>94</v>
      </c>
      <c r="C55" s="154">
        <v>164699.20000000001</v>
      </c>
      <c r="D55" s="16" t="s">
        <v>50</v>
      </c>
      <c r="E55" s="154">
        <v>164142.44099999999</v>
      </c>
      <c r="F55" s="165">
        <f t="shared" si="0"/>
        <v>556.75900000002002</v>
      </c>
      <c r="G55" s="21" t="s">
        <v>164</v>
      </c>
      <c r="H55" s="16" t="s">
        <v>7</v>
      </c>
      <c r="I55" s="62" t="s">
        <v>173</v>
      </c>
      <c r="J55" s="62" t="s">
        <v>173</v>
      </c>
      <c r="K55" s="62" t="s">
        <v>128</v>
      </c>
      <c r="L55" s="62" t="s">
        <v>129</v>
      </c>
      <c r="M55" s="128" t="s">
        <v>174</v>
      </c>
      <c r="N55" s="1" t="s">
        <v>40</v>
      </c>
      <c r="O55" s="34"/>
    </row>
    <row r="56" spans="1:16" ht="59.25" customHeight="1" x14ac:dyDescent="0.2">
      <c r="A56" s="16">
        <v>11</v>
      </c>
      <c r="B56" s="23" t="s">
        <v>95</v>
      </c>
      <c r="C56" s="24">
        <v>290891.5</v>
      </c>
      <c r="D56" s="16" t="s">
        <v>50</v>
      </c>
      <c r="E56" s="183">
        <v>275717.95199999999</v>
      </c>
      <c r="F56" s="24">
        <f t="shared" si="0"/>
        <v>15173.54800000001</v>
      </c>
      <c r="G56" s="21" t="s">
        <v>208</v>
      </c>
      <c r="H56" s="16" t="s">
        <v>7</v>
      </c>
      <c r="I56" s="62" t="s">
        <v>173</v>
      </c>
      <c r="J56" s="62" t="s">
        <v>173</v>
      </c>
      <c r="K56" s="62" t="s">
        <v>128</v>
      </c>
      <c r="L56" s="62" t="s">
        <v>129</v>
      </c>
      <c r="M56" s="128" t="s">
        <v>207</v>
      </c>
      <c r="N56" s="1" t="s">
        <v>40</v>
      </c>
      <c r="O56" s="34"/>
    </row>
    <row r="57" spans="1:16" ht="56.25" customHeight="1" x14ac:dyDescent="0.2">
      <c r="A57" s="16">
        <v>12</v>
      </c>
      <c r="B57" s="23" t="s">
        <v>96</v>
      </c>
      <c r="C57" s="24">
        <v>30000</v>
      </c>
      <c r="D57" s="16" t="s">
        <v>50</v>
      </c>
      <c r="E57" s="182">
        <v>29700.114000000001</v>
      </c>
      <c r="F57" s="181">
        <f t="shared" si="0"/>
        <v>299.8859999999986</v>
      </c>
      <c r="G57" s="21" t="s">
        <v>200</v>
      </c>
      <c r="H57" s="16" t="s">
        <v>8</v>
      </c>
      <c r="I57" s="62" t="s">
        <v>173</v>
      </c>
      <c r="J57" s="62" t="s">
        <v>173</v>
      </c>
      <c r="K57" s="62" t="s">
        <v>128</v>
      </c>
      <c r="L57" s="62" t="s">
        <v>129</v>
      </c>
      <c r="M57" s="22" t="s">
        <v>199</v>
      </c>
      <c r="N57" s="1" t="s">
        <v>40</v>
      </c>
      <c r="O57" s="34"/>
    </row>
    <row r="58" spans="1:16" ht="68.25" customHeight="1" x14ac:dyDescent="0.2">
      <c r="A58" s="16">
        <v>13</v>
      </c>
      <c r="B58" s="23" t="s">
        <v>97</v>
      </c>
      <c r="C58" s="154">
        <v>30000</v>
      </c>
      <c r="D58" s="16" t="s">
        <v>50</v>
      </c>
      <c r="E58" s="153">
        <v>29994.2</v>
      </c>
      <c r="F58" s="154">
        <f t="shared" si="0"/>
        <v>5.7999999999992724</v>
      </c>
      <c r="G58" s="21" t="s">
        <v>157</v>
      </c>
      <c r="H58" s="16" t="s">
        <v>8</v>
      </c>
      <c r="I58" s="62" t="s">
        <v>125</v>
      </c>
      <c r="J58" s="62" t="s">
        <v>125</v>
      </c>
      <c r="K58" s="62" t="s">
        <v>128</v>
      </c>
      <c r="L58" s="62" t="s">
        <v>129</v>
      </c>
      <c r="M58" s="151" t="s">
        <v>182</v>
      </c>
      <c r="N58" s="1" t="s">
        <v>40</v>
      </c>
      <c r="O58" s="34"/>
    </row>
    <row r="59" spans="1:16" ht="50.25" customHeight="1" x14ac:dyDescent="0.2">
      <c r="A59" s="16">
        <v>14</v>
      </c>
      <c r="B59" s="23" t="s">
        <v>98</v>
      </c>
      <c r="C59" s="24">
        <v>22000</v>
      </c>
      <c r="D59" s="16" t="s">
        <v>50</v>
      </c>
      <c r="E59" s="154">
        <v>17734.191999999999</v>
      </c>
      <c r="F59" s="154">
        <f t="shared" si="0"/>
        <v>4265.8080000000009</v>
      </c>
      <c r="G59" s="21" t="s">
        <v>188</v>
      </c>
      <c r="H59" s="16" t="s">
        <v>8</v>
      </c>
      <c r="I59" s="62" t="s">
        <v>125</v>
      </c>
      <c r="J59" s="62" t="s">
        <v>125</v>
      </c>
      <c r="K59" s="62" t="s">
        <v>128</v>
      </c>
      <c r="L59" s="62" t="s">
        <v>129</v>
      </c>
      <c r="M59" s="151" t="s">
        <v>187</v>
      </c>
      <c r="N59" s="1" t="s">
        <v>40</v>
      </c>
      <c r="O59" s="34"/>
    </row>
    <row r="60" spans="1:16" ht="77.25" customHeight="1" x14ac:dyDescent="0.2">
      <c r="A60" s="16">
        <v>15</v>
      </c>
      <c r="B60" s="23" t="s">
        <v>99</v>
      </c>
      <c r="C60" s="24">
        <v>25000</v>
      </c>
      <c r="D60" s="16" t="s">
        <v>50</v>
      </c>
      <c r="E60" s="24">
        <v>25000</v>
      </c>
      <c r="F60" s="80"/>
      <c r="G60" s="21" t="s">
        <v>205</v>
      </c>
      <c r="H60" s="16" t="s">
        <v>8</v>
      </c>
      <c r="I60" s="62" t="s">
        <v>125</v>
      </c>
      <c r="J60" s="62" t="s">
        <v>125</v>
      </c>
      <c r="K60" s="62" t="s">
        <v>128</v>
      </c>
      <c r="L60" s="62" t="s">
        <v>129</v>
      </c>
      <c r="M60" s="151" t="s">
        <v>204</v>
      </c>
      <c r="N60" s="1" t="s">
        <v>40</v>
      </c>
      <c r="O60" s="34"/>
      <c r="P60" s="174"/>
    </row>
    <row r="61" spans="1:16" ht="61.5" customHeight="1" x14ac:dyDescent="0.2">
      <c r="A61" s="16">
        <v>16</v>
      </c>
      <c r="B61" s="23" t="s">
        <v>100</v>
      </c>
      <c r="C61" s="154">
        <v>25000</v>
      </c>
      <c r="D61" s="16" t="s">
        <v>50</v>
      </c>
      <c r="E61" s="80"/>
      <c r="F61" s="80"/>
      <c r="G61" s="21"/>
      <c r="H61" s="16" t="s">
        <v>8</v>
      </c>
      <c r="I61" s="62"/>
      <c r="J61" s="62"/>
      <c r="K61" s="62"/>
      <c r="L61" s="62"/>
      <c r="M61" s="151" t="s">
        <v>206</v>
      </c>
      <c r="N61" s="1" t="s">
        <v>40</v>
      </c>
      <c r="O61" s="34"/>
    </row>
    <row r="62" spans="1:16" ht="66.75" customHeight="1" x14ac:dyDescent="0.2">
      <c r="A62" s="16">
        <v>17</v>
      </c>
      <c r="B62" s="23" t="s">
        <v>101</v>
      </c>
      <c r="C62" s="154">
        <v>50136</v>
      </c>
      <c r="D62" s="16" t="s">
        <v>50</v>
      </c>
      <c r="E62" s="36">
        <v>49563.232000000004</v>
      </c>
      <c r="F62" s="154">
        <f>C62-E62</f>
        <v>572.76799999999639</v>
      </c>
      <c r="G62" s="21" t="s">
        <v>160</v>
      </c>
      <c r="H62" s="16" t="s">
        <v>8</v>
      </c>
      <c r="I62" s="62" t="s">
        <v>125</v>
      </c>
      <c r="J62" s="62" t="s">
        <v>125</v>
      </c>
      <c r="K62" s="62" t="s">
        <v>128</v>
      </c>
      <c r="L62" s="62" t="s">
        <v>130</v>
      </c>
      <c r="M62" s="151" t="s">
        <v>171</v>
      </c>
      <c r="N62" s="1" t="s">
        <v>40</v>
      </c>
      <c r="O62" s="34"/>
    </row>
    <row r="63" spans="1:16" ht="66.75" customHeight="1" x14ac:dyDescent="0.2">
      <c r="A63" s="16">
        <v>18</v>
      </c>
      <c r="B63" s="23" t="s">
        <v>102</v>
      </c>
      <c r="C63" s="154">
        <v>30000</v>
      </c>
      <c r="D63" s="16" t="s">
        <v>50</v>
      </c>
      <c r="E63" s="36">
        <v>27744</v>
      </c>
      <c r="F63" s="154">
        <f>C63-E63</f>
        <v>2256</v>
      </c>
      <c r="G63" s="21" t="s">
        <v>158</v>
      </c>
      <c r="H63" s="16" t="s">
        <v>8</v>
      </c>
      <c r="I63" s="62" t="s">
        <v>125</v>
      </c>
      <c r="J63" s="62" t="s">
        <v>125</v>
      </c>
      <c r="K63" s="62" t="s">
        <v>128</v>
      </c>
      <c r="L63" s="62" t="s">
        <v>129</v>
      </c>
      <c r="M63" s="151" t="s">
        <v>177</v>
      </c>
      <c r="N63" s="1" t="s">
        <v>40</v>
      </c>
      <c r="O63" s="34"/>
    </row>
    <row r="64" spans="1:16" ht="64.5" customHeight="1" x14ac:dyDescent="0.2">
      <c r="A64" s="16">
        <v>19</v>
      </c>
      <c r="B64" s="23" t="s">
        <v>103</v>
      </c>
      <c r="C64" s="154">
        <v>56965.7</v>
      </c>
      <c r="D64" s="16" t="s">
        <v>50</v>
      </c>
      <c r="E64" s="36">
        <v>55994.2</v>
      </c>
      <c r="F64" s="154">
        <f>C64-E64</f>
        <v>971.5</v>
      </c>
      <c r="G64" s="21" t="s">
        <v>159</v>
      </c>
      <c r="H64" s="16" t="s">
        <v>8</v>
      </c>
      <c r="I64" s="62" t="s">
        <v>125</v>
      </c>
      <c r="J64" s="62" t="s">
        <v>125</v>
      </c>
      <c r="K64" s="62" t="s">
        <v>128</v>
      </c>
      <c r="L64" s="62" t="s">
        <v>129</v>
      </c>
      <c r="M64" s="151" t="s">
        <v>178</v>
      </c>
      <c r="N64" s="1" t="s">
        <v>40</v>
      </c>
      <c r="O64" s="34"/>
    </row>
    <row r="65" spans="1:17" ht="69" customHeight="1" x14ac:dyDescent="0.2">
      <c r="A65" s="16">
        <v>20</v>
      </c>
      <c r="B65" s="23" t="s">
        <v>147</v>
      </c>
      <c r="C65" s="24">
        <v>20000000</v>
      </c>
      <c r="D65" s="16" t="s">
        <v>50</v>
      </c>
      <c r="E65" s="80"/>
      <c r="F65" s="80"/>
      <c r="G65" s="21"/>
      <c r="H65" s="16" t="s">
        <v>84</v>
      </c>
      <c r="I65" s="62"/>
      <c r="J65" s="62"/>
      <c r="K65" s="62"/>
      <c r="L65" s="62"/>
      <c r="M65" s="22"/>
      <c r="N65" s="1" t="s">
        <v>40</v>
      </c>
      <c r="O65" s="146"/>
    </row>
    <row r="66" spans="1:17" ht="20.25" customHeight="1" x14ac:dyDescent="0.2">
      <c r="A66" s="61">
        <v>20</v>
      </c>
      <c r="B66" s="54"/>
      <c r="C66" s="141">
        <f>SUM(C46:C65)</f>
        <v>23597301.899999999</v>
      </c>
      <c r="D66" s="54"/>
      <c r="E66" s="164">
        <f>SUM(E53:E65)</f>
        <v>2387737.2800000003</v>
      </c>
      <c r="F66" s="164">
        <f>SUM(F53:F65)</f>
        <v>29564.619999999944</v>
      </c>
      <c r="G66" s="54"/>
      <c r="H66" s="54"/>
      <c r="I66" s="54"/>
      <c r="J66" s="54"/>
      <c r="K66" s="54"/>
      <c r="L66" s="54"/>
      <c r="M66" s="54"/>
      <c r="N66" s="54"/>
      <c r="O66" s="95"/>
    </row>
    <row r="67" spans="1:17" ht="15.75" customHeight="1" x14ac:dyDescent="0.2">
      <c r="A67" s="191" t="s">
        <v>104</v>
      </c>
      <c r="B67" s="192"/>
      <c r="C67" s="192"/>
      <c r="D67" s="192"/>
      <c r="E67" s="192"/>
      <c r="F67" s="192"/>
      <c r="G67" s="192"/>
      <c r="H67" s="192"/>
      <c r="I67" s="192"/>
      <c r="J67" s="192"/>
      <c r="K67" s="192"/>
      <c r="L67" s="192"/>
      <c r="M67" s="192"/>
      <c r="N67" s="192"/>
      <c r="O67" s="193"/>
      <c r="P67" s="96"/>
      <c r="Q67" s="96"/>
    </row>
    <row r="68" spans="1:17" ht="27" customHeight="1" x14ac:dyDescent="0.2">
      <c r="A68" s="16">
        <v>1</v>
      </c>
      <c r="B68" s="23" t="s">
        <v>105</v>
      </c>
      <c r="C68" s="24">
        <v>11000</v>
      </c>
      <c r="D68" s="16" t="s">
        <v>50</v>
      </c>
      <c r="E68" s="80"/>
      <c r="F68" s="80"/>
      <c r="G68" s="21"/>
      <c r="H68" s="16" t="s">
        <v>84</v>
      </c>
      <c r="I68" s="22"/>
      <c r="J68" s="22"/>
      <c r="K68" s="22"/>
      <c r="L68" s="22"/>
      <c r="M68" s="22"/>
      <c r="N68" s="1" t="s">
        <v>40</v>
      </c>
      <c r="O68" s="34"/>
    </row>
    <row r="69" spans="1:17" ht="46.5" customHeight="1" x14ac:dyDescent="0.2">
      <c r="A69" s="16">
        <v>2</v>
      </c>
      <c r="B69" s="23" t="s">
        <v>106</v>
      </c>
      <c r="C69" s="24">
        <v>20000</v>
      </c>
      <c r="D69" s="16" t="s">
        <v>50</v>
      </c>
      <c r="E69" s="80"/>
      <c r="F69" s="80"/>
      <c r="G69" s="21"/>
      <c r="H69" s="16" t="s">
        <v>84</v>
      </c>
      <c r="I69" s="22"/>
      <c r="J69" s="22"/>
      <c r="K69" s="22"/>
      <c r="L69" s="22"/>
      <c r="M69" s="22"/>
      <c r="N69" s="1" t="s">
        <v>40</v>
      </c>
      <c r="O69" s="34"/>
      <c r="P69" s="97"/>
      <c r="Q69" s="97"/>
    </row>
    <row r="70" spans="1:17" ht="52.5" customHeight="1" x14ac:dyDescent="0.2">
      <c r="A70" s="16">
        <v>3</v>
      </c>
      <c r="B70" s="23" t="s">
        <v>107</v>
      </c>
      <c r="C70" s="24">
        <v>7750</v>
      </c>
      <c r="D70" s="16" t="s">
        <v>50</v>
      </c>
      <c r="E70" s="80"/>
      <c r="F70" s="80"/>
      <c r="G70" s="21"/>
      <c r="H70" s="16" t="s">
        <v>84</v>
      </c>
      <c r="I70" s="22"/>
      <c r="J70" s="22"/>
      <c r="K70" s="22"/>
      <c r="L70" s="22"/>
      <c r="M70" s="22"/>
      <c r="N70" s="1" t="s">
        <v>40</v>
      </c>
      <c r="O70" s="34"/>
      <c r="P70" s="92"/>
      <c r="Q70" s="106"/>
    </row>
    <row r="71" spans="1:17" ht="60.75" customHeight="1" x14ac:dyDescent="0.2">
      <c r="A71" s="16">
        <v>4</v>
      </c>
      <c r="B71" s="23" t="s">
        <v>108</v>
      </c>
      <c r="C71" s="24">
        <v>5000</v>
      </c>
      <c r="D71" s="16" t="s">
        <v>50</v>
      </c>
      <c r="E71" s="80"/>
      <c r="F71" s="80"/>
      <c r="G71" s="21"/>
      <c r="H71" s="16" t="s">
        <v>84</v>
      </c>
      <c r="I71" s="22"/>
      <c r="J71" s="22"/>
      <c r="K71" s="22"/>
      <c r="L71" s="22"/>
      <c r="M71" s="22"/>
      <c r="N71" s="1" t="s">
        <v>40</v>
      </c>
      <c r="O71" s="34"/>
      <c r="P71" s="92"/>
      <c r="Q71" s="106"/>
    </row>
    <row r="72" spans="1:17" ht="45.75" customHeight="1" x14ac:dyDescent="0.2">
      <c r="A72" s="16">
        <v>5</v>
      </c>
      <c r="B72" s="23" t="s">
        <v>109</v>
      </c>
      <c r="C72" s="24">
        <v>20000</v>
      </c>
      <c r="D72" s="16" t="s">
        <v>50</v>
      </c>
      <c r="E72" s="80"/>
      <c r="F72" s="80"/>
      <c r="G72" s="21"/>
      <c r="H72" s="16" t="s">
        <v>84</v>
      </c>
      <c r="I72" s="22"/>
      <c r="J72" s="22"/>
      <c r="K72" s="22"/>
      <c r="L72" s="22"/>
      <c r="M72" s="22"/>
      <c r="N72" s="1" t="s">
        <v>40</v>
      </c>
      <c r="O72" s="34"/>
      <c r="P72" s="92"/>
      <c r="Q72" s="106"/>
    </row>
    <row r="73" spans="1:17" ht="44.25" customHeight="1" x14ac:dyDescent="0.2">
      <c r="A73" s="16">
        <v>6</v>
      </c>
      <c r="B73" s="23" t="s">
        <v>110</v>
      </c>
      <c r="C73" s="24">
        <v>20000</v>
      </c>
      <c r="D73" s="16" t="s">
        <v>50</v>
      </c>
      <c r="E73" s="80"/>
      <c r="F73" s="80"/>
      <c r="G73" s="21"/>
      <c r="H73" s="16" t="s">
        <v>84</v>
      </c>
      <c r="I73" s="22"/>
      <c r="J73" s="22"/>
      <c r="K73" s="22"/>
      <c r="L73" s="22"/>
      <c r="M73" s="22"/>
      <c r="N73" s="1" t="s">
        <v>40</v>
      </c>
      <c r="O73" s="34"/>
      <c r="P73" s="92"/>
      <c r="Q73" s="106"/>
    </row>
    <row r="74" spans="1:17" ht="57" customHeight="1" x14ac:dyDescent="0.2">
      <c r="A74" s="16">
        <v>7</v>
      </c>
      <c r="B74" s="23" t="s">
        <v>111</v>
      </c>
      <c r="C74" s="24">
        <v>5000</v>
      </c>
      <c r="D74" s="16" t="s">
        <v>50</v>
      </c>
      <c r="E74" s="80"/>
      <c r="F74" s="80"/>
      <c r="G74" s="21"/>
      <c r="H74" s="16" t="s">
        <v>84</v>
      </c>
      <c r="I74" s="22"/>
      <c r="J74" s="22"/>
      <c r="K74" s="22"/>
      <c r="L74" s="22"/>
      <c r="M74" s="22"/>
      <c r="N74" s="1" t="s">
        <v>40</v>
      </c>
      <c r="O74" s="34"/>
      <c r="P74" s="156"/>
      <c r="Q74" s="106"/>
    </row>
    <row r="75" spans="1:17" ht="62.25" customHeight="1" x14ac:dyDescent="0.2">
      <c r="A75" s="16">
        <v>8</v>
      </c>
      <c r="B75" s="23" t="s">
        <v>112</v>
      </c>
      <c r="C75" s="24">
        <v>90000</v>
      </c>
      <c r="D75" s="16" t="s">
        <v>50</v>
      </c>
      <c r="E75" s="80"/>
      <c r="F75" s="24"/>
      <c r="G75" s="21"/>
      <c r="H75" s="16" t="s">
        <v>8</v>
      </c>
      <c r="I75" s="22"/>
      <c r="J75" s="22"/>
      <c r="K75" s="22"/>
      <c r="L75" s="22"/>
      <c r="M75" s="128" t="s">
        <v>210</v>
      </c>
      <c r="N75" s="1" t="s">
        <v>40</v>
      </c>
      <c r="O75" s="34"/>
      <c r="P75" s="92"/>
      <c r="Q75" s="106"/>
    </row>
    <row r="76" spans="1:17" ht="74.25" customHeight="1" x14ac:dyDescent="0.2">
      <c r="A76" s="16">
        <v>9</v>
      </c>
      <c r="B76" s="23" t="s">
        <v>113</v>
      </c>
      <c r="C76" s="24">
        <v>50000</v>
      </c>
      <c r="D76" s="16" t="s">
        <v>148</v>
      </c>
      <c r="E76" s="155">
        <v>49000</v>
      </c>
      <c r="F76" s="24">
        <v>10000</v>
      </c>
      <c r="G76" s="21" t="s">
        <v>166</v>
      </c>
      <c r="H76" s="16" t="s">
        <v>8</v>
      </c>
      <c r="I76" s="62" t="s">
        <v>173</v>
      </c>
      <c r="J76" s="62" t="s">
        <v>173</v>
      </c>
      <c r="K76" s="62" t="s">
        <v>128</v>
      </c>
      <c r="L76" s="62" t="s">
        <v>129</v>
      </c>
      <c r="M76" s="128" t="s">
        <v>179</v>
      </c>
      <c r="N76" s="1" t="s">
        <v>40</v>
      </c>
      <c r="O76" s="34"/>
      <c r="P76" s="92"/>
      <c r="Q76" s="106"/>
    </row>
    <row r="77" spans="1:17" ht="55.5" customHeight="1" x14ac:dyDescent="0.2">
      <c r="A77" s="16">
        <v>10</v>
      </c>
      <c r="B77" s="23" t="s">
        <v>114</v>
      </c>
      <c r="C77" s="24">
        <v>73977.3</v>
      </c>
      <c r="D77" s="16" t="s">
        <v>50</v>
      </c>
      <c r="E77" s="80"/>
      <c r="F77" s="80"/>
      <c r="G77" s="21"/>
      <c r="H77" s="16" t="s">
        <v>8</v>
      </c>
      <c r="I77" s="22"/>
      <c r="J77" s="22"/>
      <c r="K77" s="22"/>
      <c r="L77" s="22"/>
      <c r="M77" s="22"/>
      <c r="N77" s="1" t="s">
        <v>40</v>
      </c>
      <c r="O77" s="34"/>
      <c r="P77" s="92"/>
      <c r="Q77" s="106"/>
    </row>
    <row r="78" spans="1:17" ht="72.75" customHeight="1" x14ac:dyDescent="0.2">
      <c r="A78" s="16">
        <v>11</v>
      </c>
      <c r="B78" s="23" t="s">
        <v>115</v>
      </c>
      <c r="C78" s="24">
        <v>65000</v>
      </c>
      <c r="D78" s="16" t="s">
        <v>50</v>
      </c>
      <c r="E78" s="80"/>
      <c r="F78" s="80"/>
      <c r="G78" s="21"/>
      <c r="H78" s="16" t="s">
        <v>8</v>
      </c>
      <c r="I78" s="22"/>
      <c r="J78" s="22"/>
      <c r="K78" s="22"/>
      <c r="L78" s="22"/>
      <c r="M78" s="22"/>
      <c r="N78" s="1" t="s">
        <v>40</v>
      </c>
      <c r="O78" s="34"/>
      <c r="P78" s="92"/>
      <c r="Q78" s="106"/>
    </row>
    <row r="79" spans="1:17" ht="15.75" customHeight="1" x14ac:dyDescent="0.2">
      <c r="A79" s="126">
        <v>11</v>
      </c>
      <c r="B79" s="81"/>
      <c r="C79" s="140">
        <f>SUM(C68:C78)</f>
        <v>367727.3</v>
      </c>
      <c r="D79" s="81"/>
      <c r="E79" s="167">
        <f>SUM(E76:E78)</f>
        <v>49000</v>
      </c>
      <c r="F79" s="167">
        <f>SUM(F76:F78)</f>
        <v>10000</v>
      </c>
      <c r="G79" s="81"/>
      <c r="H79" s="81"/>
      <c r="I79" s="81"/>
      <c r="J79" s="81"/>
      <c r="K79" s="81"/>
      <c r="L79" s="81"/>
      <c r="M79" s="81"/>
      <c r="N79" s="81"/>
      <c r="O79" s="81"/>
      <c r="P79" s="92"/>
      <c r="Q79" s="106"/>
    </row>
    <row r="80" spans="1:17" ht="12.75" customHeight="1" x14ac:dyDescent="0.2">
      <c r="A80" s="191" t="s">
        <v>116</v>
      </c>
      <c r="B80" s="192"/>
      <c r="C80" s="192"/>
      <c r="D80" s="192"/>
      <c r="E80" s="192"/>
      <c r="F80" s="192"/>
      <c r="G80" s="192"/>
      <c r="H80" s="192"/>
      <c r="I80" s="192"/>
      <c r="J80" s="192"/>
      <c r="K80" s="192"/>
      <c r="L80" s="192"/>
      <c r="M80" s="192"/>
      <c r="N80" s="192"/>
      <c r="O80" s="193"/>
      <c r="P80" s="92"/>
      <c r="Q80" s="106"/>
    </row>
    <row r="81" spans="1:17" ht="64.5" customHeight="1" x14ac:dyDescent="0.2">
      <c r="A81" s="16">
        <v>1</v>
      </c>
      <c r="B81" s="23" t="s">
        <v>117</v>
      </c>
      <c r="C81" s="24">
        <v>20000</v>
      </c>
      <c r="D81" s="16" t="s">
        <v>50</v>
      </c>
      <c r="E81" s="80"/>
      <c r="F81" s="80"/>
      <c r="G81" s="21"/>
      <c r="H81" s="16" t="s">
        <v>84</v>
      </c>
      <c r="I81" s="22"/>
      <c r="J81" s="22"/>
      <c r="K81" s="22"/>
      <c r="L81" s="22"/>
      <c r="M81" s="22"/>
      <c r="N81" s="1" t="s">
        <v>40</v>
      </c>
      <c r="O81" s="34"/>
      <c r="P81" s="106"/>
      <c r="Q81" s="106"/>
    </row>
    <row r="82" spans="1:17" ht="64.5" customHeight="1" x14ac:dyDescent="0.2">
      <c r="A82" s="16">
        <v>2</v>
      </c>
      <c r="B82" s="23" t="s">
        <v>118</v>
      </c>
      <c r="C82" s="139">
        <v>5000</v>
      </c>
      <c r="D82" s="16" t="s">
        <v>50</v>
      </c>
      <c r="E82" s="80"/>
      <c r="F82" s="80"/>
      <c r="G82" s="21"/>
      <c r="H82" s="16" t="s">
        <v>84</v>
      </c>
      <c r="I82" s="22"/>
      <c r="J82" s="22"/>
      <c r="K82" s="22"/>
      <c r="L82" s="22"/>
      <c r="M82" s="22"/>
      <c r="N82" s="1" t="s">
        <v>40</v>
      </c>
      <c r="O82" s="34"/>
      <c r="P82" s="97"/>
      <c r="Q82" s="97"/>
    </row>
    <row r="83" spans="1:17" ht="64.5" customHeight="1" x14ac:dyDescent="0.2">
      <c r="A83" s="16">
        <v>3</v>
      </c>
      <c r="B83" s="23" t="s">
        <v>119</v>
      </c>
      <c r="C83" s="139">
        <v>20000</v>
      </c>
      <c r="D83" s="16" t="s">
        <v>50</v>
      </c>
      <c r="E83" s="80"/>
      <c r="F83" s="82"/>
      <c r="G83" s="21"/>
      <c r="H83" s="16" t="s">
        <v>84</v>
      </c>
      <c r="I83" s="22"/>
      <c r="J83" s="22"/>
      <c r="K83" s="22"/>
      <c r="L83" s="22"/>
      <c r="M83" s="22"/>
      <c r="N83" s="1" t="s">
        <v>40</v>
      </c>
      <c r="O83" s="34"/>
      <c r="P83" s="92"/>
      <c r="Q83" s="106"/>
    </row>
    <row r="84" spans="1:17" ht="64.5" customHeight="1" x14ac:dyDescent="0.2">
      <c r="A84" s="16">
        <v>4</v>
      </c>
      <c r="B84" s="23" t="s">
        <v>120</v>
      </c>
      <c r="C84" s="138">
        <v>20000</v>
      </c>
      <c r="D84" s="16" t="s">
        <v>50</v>
      </c>
      <c r="E84" s="80"/>
      <c r="F84" s="80"/>
      <c r="G84" s="21"/>
      <c r="H84" s="16" t="s">
        <v>84</v>
      </c>
      <c r="I84" s="22"/>
      <c r="J84" s="22"/>
      <c r="K84" s="22"/>
      <c r="L84" s="22"/>
      <c r="M84" s="22"/>
      <c r="N84" s="1" t="s">
        <v>40</v>
      </c>
      <c r="O84" s="34"/>
    </row>
    <row r="85" spans="1:17" ht="64.5" customHeight="1" x14ac:dyDescent="0.2">
      <c r="A85" s="16">
        <v>5</v>
      </c>
      <c r="B85" s="23" t="s">
        <v>121</v>
      </c>
      <c r="C85" s="24">
        <v>2261263.7999999998</v>
      </c>
      <c r="D85" s="16" t="s">
        <v>50</v>
      </c>
      <c r="E85" s="24">
        <v>2259943.2149999999</v>
      </c>
      <c r="F85" s="184">
        <f>C85-E85</f>
        <v>1320.5849999999627</v>
      </c>
      <c r="G85" s="21" t="s">
        <v>212</v>
      </c>
      <c r="H85" s="16" t="s">
        <v>7</v>
      </c>
      <c r="I85" s="62" t="s">
        <v>173</v>
      </c>
      <c r="J85" s="62" t="s">
        <v>173</v>
      </c>
      <c r="K85" s="62" t="s">
        <v>128</v>
      </c>
      <c r="L85" s="62" t="s">
        <v>129</v>
      </c>
      <c r="M85" s="22" t="s">
        <v>211</v>
      </c>
      <c r="N85" s="1" t="s">
        <v>40</v>
      </c>
      <c r="O85" s="34"/>
    </row>
    <row r="86" spans="1:17" ht="64.5" customHeight="1" x14ac:dyDescent="0.2">
      <c r="A86" s="16">
        <v>6</v>
      </c>
      <c r="B86" s="23" t="s">
        <v>122</v>
      </c>
      <c r="C86" s="137">
        <v>60910</v>
      </c>
      <c r="D86" s="16" t="s">
        <v>50</v>
      </c>
      <c r="E86" s="80"/>
      <c r="F86" s="80"/>
      <c r="G86" s="21"/>
      <c r="H86" s="16" t="s">
        <v>8</v>
      </c>
      <c r="I86" s="22"/>
      <c r="J86" s="22"/>
      <c r="K86" s="22"/>
      <c r="L86" s="22"/>
      <c r="M86" s="22"/>
      <c r="N86" s="1" t="s">
        <v>40</v>
      </c>
      <c r="O86" s="34"/>
    </row>
    <row r="87" spans="1:17" ht="24.75" customHeight="1" x14ac:dyDescent="0.2">
      <c r="A87" s="61">
        <v>6</v>
      </c>
      <c r="B87" s="83"/>
      <c r="C87" s="136">
        <f>SUM(C81:C86)</f>
        <v>2387173.7999999998</v>
      </c>
      <c r="D87" s="84"/>
      <c r="E87" s="84"/>
      <c r="F87" s="85"/>
      <c r="G87" s="84"/>
      <c r="H87" s="54"/>
      <c r="I87" s="86"/>
      <c r="J87" s="86"/>
      <c r="K87" s="86"/>
      <c r="L87" s="86"/>
      <c r="M87" s="86"/>
      <c r="N87" s="88"/>
      <c r="O87" s="87"/>
    </row>
    <row r="88" spans="1:17" ht="12.75" customHeight="1" x14ac:dyDescent="0.2">
      <c r="A88" s="107">
        <f>SUM(A43+A66+A79+A87)</f>
        <v>65</v>
      </c>
      <c r="B88" s="108"/>
      <c r="C88" s="127">
        <f>SUM(C43+C66+C79+C87)</f>
        <v>34798003</v>
      </c>
      <c r="D88" s="109"/>
      <c r="E88" s="110"/>
      <c r="F88" s="110"/>
      <c r="G88" s="109"/>
      <c r="H88" s="107"/>
      <c r="I88" s="111"/>
      <c r="J88" s="111"/>
      <c r="K88" s="111"/>
      <c r="L88" s="111"/>
      <c r="M88" s="111"/>
      <c r="N88" s="112"/>
      <c r="O88" s="113"/>
      <c r="P88" s="92"/>
      <c r="Q88" s="106"/>
    </row>
    <row r="89" spans="1:17" x14ac:dyDescent="0.2">
      <c r="P89" s="92"/>
      <c r="Q89" s="106"/>
    </row>
    <row r="92" spans="1:17" ht="14.25" customHeight="1" x14ac:dyDescent="0.2">
      <c r="B92" s="186" t="s">
        <v>126</v>
      </c>
      <c r="C92" s="186"/>
      <c r="D92" s="186"/>
      <c r="E92" s="186"/>
      <c r="F92" s="186"/>
      <c r="G92" s="186"/>
      <c r="H92" s="186"/>
      <c r="I92" s="186"/>
      <c r="J92" s="187" t="s">
        <v>127</v>
      </c>
      <c r="K92" s="187"/>
      <c r="L92" s="187"/>
      <c r="M92" s="187"/>
      <c r="N92" s="187"/>
      <c r="O92" s="142"/>
    </row>
    <row r="93" spans="1:17" ht="24.75" customHeight="1" x14ac:dyDescent="0.2"/>
  </sheetData>
  <mergeCells count="25">
    <mergeCell ref="A37:O37"/>
    <mergeCell ref="A44:O44"/>
    <mergeCell ref="A12:O12"/>
    <mergeCell ref="A33:O33"/>
    <mergeCell ref="A3:A4"/>
    <mergeCell ref="G3:G4"/>
    <mergeCell ref="H3:H4"/>
    <mergeCell ref="D3:D4"/>
    <mergeCell ref="C3:C4"/>
    <mergeCell ref="B3:B4"/>
    <mergeCell ref="B1:N1"/>
    <mergeCell ref="M2:P2"/>
    <mergeCell ref="A5:O5"/>
    <mergeCell ref="A6:O6"/>
    <mergeCell ref="M3:M4"/>
    <mergeCell ref="I3:L3"/>
    <mergeCell ref="N3:N4"/>
    <mergeCell ref="O3:O4"/>
    <mergeCell ref="F3:F4"/>
    <mergeCell ref="E3:E4"/>
    <mergeCell ref="B92:I92"/>
    <mergeCell ref="J92:N92"/>
    <mergeCell ref="A45:O45"/>
    <mergeCell ref="A67:O67"/>
    <mergeCell ref="A80:O80"/>
  </mergeCells>
  <phoneticPr fontId="17" type="noConversion"/>
  <pageMargins left="0.89" right="0.66" top="1" bottom="0.5" header="0.13" footer="0"/>
  <pageSetup paperSize="9" scale="62" fitToHeight="0" orientation="landscape" verticalDpi="196"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V18"/>
  <sheetViews>
    <sheetView topLeftCell="A9" zoomScale="96" zoomScaleNormal="96" workbookViewId="0">
      <selection activeCell="F10" sqref="F10"/>
    </sheetView>
  </sheetViews>
  <sheetFormatPr defaultColWidth="9.140625" defaultRowHeight="12.75" x14ac:dyDescent="0.2"/>
  <cols>
    <col min="1" max="1" width="3.42578125" style="4" customWidth="1"/>
    <col min="2" max="2" width="10.140625" style="3" customWidth="1"/>
    <col min="3" max="3" width="4" style="5" customWidth="1"/>
    <col min="4" max="4" width="14.28515625" style="6" customWidth="1"/>
    <col min="5" max="5" width="5.140625" style="15" customWidth="1"/>
    <col min="6" max="6" width="12.85546875" style="15" customWidth="1"/>
    <col min="7" max="7" width="4.5703125" style="6" customWidth="1"/>
    <col min="8" max="8" width="12.85546875" style="4" customWidth="1"/>
    <col min="9" max="9" width="5.42578125" style="19" customWidth="1"/>
    <col min="10" max="10" width="11.7109375" style="19" customWidth="1"/>
    <col min="11" max="11" width="13.28515625" style="19" customWidth="1"/>
    <col min="12" max="12" width="10.28515625" style="19" customWidth="1"/>
    <col min="13" max="13" width="5.42578125" style="19" customWidth="1"/>
    <col min="14" max="14" width="12.140625" style="12" customWidth="1"/>
    <col min="15" max="15" width="5.140625" style="17" customWidth="1"/>
    <col min="16" max="16" width="10.140625" style="17" customWidth="1"/>
    <col min="17" max="17" width="4.85546875" style="12" customWidth="1"/>
    <col min="18" max="18" width="7.5703125" style="12" customWidth="1"/>
    <col min="19" max="19" width="9.7109375" style="12" customWidth="1"/>
    <col min="20" max="20" width="8.85546875" style="12" customWidth="1"/>
    <col min="21" max="21" width="9.140625" style="12"/>
    <col min="22" max="22" width="12.85546875" style="12" bestFit="1" customWidth="1"/>
    <col min="23" max="16384" width="9.140625" style="12"/>
  </cols>
  <sheetData>
    <row r="1" spans="1:22" ht="29.25" customHeight="1" x14ac:dyDescent="0.2">
      <c r="B1" s="222" t="s">
        <v>215</v>
      </c>
      <c r="C1" s="222"/>
      <c r="D1" s="222"/>
      <c r="E1" s="222"/>
      <c r="F1" s="222"/>
      <c r="G1" s="222"/>
      <c r="H1" s="222"/>
      <c r="I1" s="222"/>
      <c r="J1" s="222"/>
      <c r="K1" s="222"/>
      <c r="L1" s="222"/>
      <c r="M1" s="222"/>
      <c r="N1" s="222"/>
      <c r="O1" s="222"/>
      <c r="P1" s="222"/>
      <c r="Q1" s="222"/>
    </row>
    <row r="2" spans="1:22" hidden="1" x14ac:dyDescent="0.2">
      <c r="B2" s="7"/>
      <c r="C2" s="8"/>
      <c r="D2" s="9"/>
      <c r="E2" s="14"/>
      <c r="F2" s="14"/>
      <c r="G2" s="9"/>
      <c r="H2" s="10"/>
      <c r="I2" s="18"/>
      <c r="J2" s="18"/>
      <c r="K2" s="18"/>
      <c r="L2" s="18"/>
      <c r="M2" s="18"/>
      <c r="N2" s="13"/>
    </row>
    <row r="3" spans="1:22" hidden="1" x14ac:dyDescent="0.2"/>
    <row r="4" spans="1:22" x14ac:dyDescent="0.2">
      <c r="R4" s="215">
        <v>45771</v>
      </c>
      <c r="S4" s="216"/>
      <c r="T4" s="35"/>
    </row>
    <row r="5" spans="1:22" ht="37.5" customHeight="1" x14ac:dyDescent="0.2">
      <c r="A5" s="206" t="s">
        <v>0</v>
      </c>
      <c r="B5" s="206" t="s">
        <v>41</v>
      </c>
      <c r="C5" s="219" t="s">
        <v>48</v>
      </c>
      <c r="D5" s="219"/>
      <c r="E5" s="218" t="s">
        <v>21</v>
      </c>
      <c r="F5" s="218"/>
      <c r="G5" s="218"/>
      <c r="H5" s="218"/>
      <c r="I5" s="218"/>
      <c r="J5" s="218"/>
      <c r="K5" s="218"/>
      <c r="L5" s="218"/>
      <c r="M5" s="217" t="s">
        <v>28</v>
      </c>
      <c r="N5" s="217"/>
      <c r="O5" s="217"/>
      <c r="P5" s="217"/>
      <c r="Q5" s="217"/>
      <c r="R5" s="217"/>
      <c r="S5" s="206" t="s">
        <v>32</v>
      </c>
      <c r="T5" s="204" t="s">
        <v>39</v>
      </c>
    </row>
    <row r="6" spans="1:22" ht="63" customHeight="1" x14ac:dyDescent="0.2">
      <c r="A6" s="206"/>
      <c r="B6" s="206"/>
      <c r="C6" s="219" t="s">
        <v>19</v>
      </c>
      <c r="D6" s="218" t="s">
        <v>20</v>
      </c>
      <c r="E6" s="218" t="s">
        <v>45</v>
      </c>
      <c r="F6" s="218"/>
      <c r="G6" s="218" t="s">
        <v>22</v>
      </c>
      <c r="H6" s="218"/>
      <c r="I6" s="217" t="s">
        <v>24</v>
      </c>
      <c r="J6" s="217"/>
      <c r="K6" s="217"/>
      <c r="L6" s="217"/>
      <c r="M6" s="217" t="s">
        <v>29</v>
      </c>
      <c r="N6" s="217"/>
      <c r="O6" s="206" t="s">
        <v>30</v>
      </c>
      <c r="P6" s="206"/>
      <c r="Q6" s="206" t="s">
        <v>31</v>
      </c>
      <c r="R6" s="206"/>
      <c r="S6" s="206"/>
      <c r="T6" s="205"/>
    </row>
    <row r="7" spans="1:22" ht="50.25" customHeight="1" x14ac:dyDescent="0.2">
      <c r="A7" s="206"/>
      <c r="B7" s="206"/>
      <c r="C7" s="219"/>
      <c r="D7" s="218"/>
      <c r="E7" s="38" t="s">
        <v>19</v>
      </c>
      <c r="F7" s="38" t="s">
        <v>20</v>
      </c>
      <c r="G7" s="38" t="s">
        <v>23</v>
      </c>
      <c r="H7" s="34" t="s">
        <v>20</v>
      </c>
      <c r="I7" s="38" t="s">
        <v>23</v>
      </c>
      <c r="J7" s="34" t="s">
        <v>26</v>
      </c>
      <c r="K7" s="39" t="s">
        <v>27</v>
      </c>
      <c r="L7" s="39" t="s">
        <v>12</v>
      </c>
      <c r="M7" s="38" t="s">
        <v>23</v>
      </c>
      <c r="N7" s="34" t="s">
        <v>20</v>
      </c>
      <c r="O7" s="38" t="s">
        <v>23</v>
      </c>
      <c r="P7" s="34" t="s">
        <v>20</v>
      </c>
      <c r="Q7" s="38" t="s">
        <v>23</v>
      </c>
      <c r="R7" s="34" t="s">
        <v>20</v>
      </c>
      <c r="S7" s="206"/>
      <c r="T7" s="214"/>
    </row>
    <row r="8" spans="1:22" ht="57.75" customHeight="1" x14ac:dyDescent="0.2">
      <c r="A8" s="34">
        <v>1</v>
      </c>
      <c r="B8" s="37" t="s">
        <v>33</v>
      </c>
      <c r="C8" s="40">
        <v>4</v>
      </c>
      <c r="D8" s="63">
        <f>'Тайлан 1'!$C$11</f>
        <v>3166296</v>
      </c>
      <c r="E8" s="32">
        <v>2</v>
      </c>
      <c r="F8" s="70"/>
      <c r="G8" s="32"/>
      <c r="H8" s="24"/>
      <c r="I8" s="32"/>
      <c r="J8" s="27"/>
      <c r="K8" s="27"/>
      <c r="L8" s="27"/>
      <c r="M8" s="32"/>
      <c r="N8" s="50"/>
      <c r="O8" s="32"/>
      <c r="P8" s="50">
        <v>0</v>
      </c>
      <c r="Q8" s="32"/>
      <c r="R8" s="50">
        <v>0</v>
      </c>
      <c r="S8" s="34"/>
      <c r="T8" s="32"/>
      <c r="V8" s="47"/>
    </row>
    <row r="9" spans="1:22" ht="66" customHeight="1" x14ac:dyDescent="0.2">
      <c r="A9" s="34">
        <v>2</v>
      </c>
      <c r="B9" s="37" t="s">
        <v>43</v>
      </c>
      <c r="C9" s="40">
        <v>19</v>
      </c>
      <c r="D9" s="27">
        <f>'Тайлан 1'!$C$32</f>
        <v>4542450</v>
      </c>
      <c r="E9" s="32">
        <v>6</v>
      </c>
      <c r="F9" s="68">
        <v>892685</v>
      </c>
      <c r="G9" s="62" t="s">
        <v>167</v>
      </c>
      <c r="H9" s="71"/>
      <c r="I9" s="32">
        <v>6</v>
      </c>
      <c r="J9" s="27">
        <v>4542450</v>
      </c>
      <c r="K9" s="68">
        <v>1108716.74</v>
      </c>
      <c r="L9" s="169">
        <v>20368.259999999998</v>
      </c>
      <c r="M9" s="32"/>
      <c r="N9" s="68"/>
      <c r="O9" s="32"/>
      <c r="P9" s="50">
        <v>0</v>
      </c>
      <c r="Q9" s="32"/>
      <c r="R9" s="50">
        <v>0</v>
      </c>
      <c r="S9" s="34"/>
      <c r="T9" s="32"/>
      <c r="V9" s="47"/>
    </row>
    <row r="10" spans="1:22" ht="82.5" customHeight="1" x14ac:dyDescent="0.2">
      <c r="A10" s="34">
        <v>3</v>
      </c>
      <c r="B10" s="37" t="s">
        <v>34</v>
      </c>
      <c r="C10" s="40">
        <v>2</v>
      </c>
      <c r="D10" s="27">
        <f>'Тайлан 1'!$C$36</f>
        <v>103000</v>
      </c>
      <c r="E10" s="40">
        <v>2</v>
      </c>
      <c r="F10" s="60">
        <v>103000</v>
      </c>
      <c r="G10" s="32"/>
      <c r="H10" s="59"/>
      <c r="I10" s="32">
        <v>2</v>
      </c>
      <c r="J10" s="185">
        <v>78000</v>
      </c>
      <c r="K10" s="169">
        <v>76357.87</v>
      </c>
      <c r="L10" s="169">
        <f>J10-K10</f>
        <v>1642.1300000000047</v>
      </c>
      <c r="M10" s="32"/>
      <c r="N10" s="50"/>
      <c r="O10" s="32"/>
      <c r="P10" s="50">
        <v>0</v>
      </c>
      <c r="Q10" s="32"/>
      <c r="R10" s="50">
        <v>0</v>
      </c>
      <c r="S10" s="32"/>
      <c r="T10" s="32"/>
    </row>
    <row r="11" spans="1:22" ht="91.5" customHeight="1" x14ac:dyDescent="0.2">
      <c r="A11" s="34">
        <v>4</v>
      </c>
      <c r="B11" s="34" t="s">
        <v>44</v>
      </c>
      <c r="C11" s="40">
        <v>3</v>
      </c>
      <c r="D11" s="27">
        <f>'Тайлан 1'!$C$42</f>
        <v>634054</v>
      </c>
      <c r="E11" s="32" t="s">
        <v>38</v>
      </c>
      <c r="F11" s="170"/>
      <c r="G11" s="67"/>
      <c r="H11" s="50">
        <v>0</v>
      </c>
      <c r="I11" s="32"/>
      <c r="J11" s="27"/>
      <c r="K11" s="50"/>
      <c r="L11" s="27"/>
      <c r="M11" s="32"/>
      <c r="N11" s="50">
        <v>0</v>
      </c>
      <c r="O11" s="32"/>
      <c r="P11" s="50">
        <v>0</v>
      </c>
      <c r="Q11" s="32"/>
      <c r="R11" s="27">
        <f>-R128</f>
        <v>0</v>
      </c>
      <c r="S11" s="67"/>
      <c r="T11" s="32"/>
    </row>
    <row r="12" spans="1:22" s="11" customFormat="1" ht="24" customHeight="1" x14ac:dyDescent="0.2">
      <c r="A12" s="16"/>
      <c r="B12" s="41" t="s">
        <v>17</v>
      </c>
      <c r="C12" s="73">
        <f>SUM(C8+C9+C10+C11)</f>
        <v>28</v>
      </c>
      <c r="D12" s="64">
        <f>SUM(D8:D11)</f>
        <v>8445800</v>
      </c>
      <c r="E12" s="58"/>
      <c r="F12" s="69">
        <f>SUM(F8:F11)</f>
        <v>995685</v>
      </c>
      <c r="G12" s="144"/>
      <c r="H12" s="36">
        <f>SUM(H8:H11)</f>
        <v>0</v>
      </c>
      <c r="I12" s="144"/>
      <c r="J12" s="175">
        <f>SUM(J8:J11)</f>
        <v>4620450</v>
      </c>
      <c r="K12" s="36">
        <f>SUM(K8:K11)</f>
        <v>1185074.6099999999</v>
      </c>
      <c r="L12" s="36">
        <f>SUM(L8:L11)</f>
        <v>22010.390000000003</v>
      </c>
      <c r="M12" s="66"/>
      <c r="N12" s="49"/>
      <c r="O12" s="66"/>
      <c r="P12" s="50"/>
      <c r="Q12" s="66"/>
      <c r="R12" s="43"/>
      <c r="S12" s="49"/>
      <c r="T12" s="42"/>
    </row>
    <row r="13" spans="1:22" s="11" customFormat="1" ht="12.75" customHeight="1" x14ac:dyDescent="0.2">
      <c r="G13" s="131"/>
      <c r="H13" s="131"/>
      <c r="I13" s="132"/>
      <c r="J13" s="133"/>
      <c r="K13" s="131"/>
      <c r="L13" s="133"/>
      <c r="M13" s="134"/>
      <c r="N13" s="133"/>
      <c r="O13" s="134"/>
      <c r="P13" s="134"/>
      <c r="Q13" s="12"/>
      <c r="R13" s="12"/>
      <c r="S13" s="135"/>
      <c r="T13" s="12"/>
    </row>
    <row r="14" spans="1:22" ht="11.25" customHeight="1" x14ac:dyDescent="0.2"/>
    <row r="15" spans="1:22" ht="12" customHeight="1" x14ac:dyDescent="0.2"/>
    <row r="17" spans="4:16" ht="32.25" customHeight="1" x14ac:dyDescent="0.2">
      <c r="D17" s="220" t="str">
        <f>'Тайлан 3'!D15</f>
        <v xml:space="preserve">Мэдээг нэгтгэсэн: ХААГазрын захиргаа хууль эрх зүй хариуцсан мэргэжилтэн                                                                                                     </v>
      </c>
      <c r="E17" s="220"/>
      <c r="F17" s="220"/>
      <c r="G17" s="220"/>
      <c r="H17" s="220"/>
      <c r="I17" s="220"/>
      <c r="J17" s="220"/>
      <c r="K17" s="220"/>
      <c r="L17" s="221" t="str">
        <f>'Тайлан 3'!L15</f>
        <v>Б.Түшигбаяр</v>
      </c>
      <c r="M17" s="221"/>
      <c r="N17" s="221"/>
      <c r="O17" s="221"/>
      <c r="P17" s="221"/>
    </row>
    <row r="18" spans="4:16" ht="26.25" customHeight="1" x14ac:dyDescent="0.2">
      <c r="D18" s="65"/>
      <c r="E18" s="65"/>
      <c r="F18" s="65"/>
      <c r="G18" s="65"/>
      <c r="H18" s="65"/>
      <c r="I18" s="65"/>
      <c r="J18" s="65"/>
      <c r="K18" s="65"/>
      <c r="L18" s="48"/>
      <c r="M18" s="48"/>
      <c r="N18" s="48"/>
      <c r="O18" s="48"/>
      <c r="P18" s="48"/>
    </row>
  </sheetData>
  <mergeCells count="19">
    <mergeCell ref="D17:K17"/>
    <mergeCell ref="L17:P17"/>
    <mergeCell ref="B1:Q1"/>
    <mergeCell ref="C6:C7"/>
    <mergeCell ref="B5:B7"/>
    <mergeCell ref="A5:A7"/>
    <mergeCell ref="I6:L6"/>
    <mergeCell ref="E5:L5"/>
    <mergeCell ref="C5:D5"/>
    <mergeCell ref="E6:F6"/>
    <mergeCell ref="G6:H6"/>
    <mergeCell ref="D6:D7"/>
    <mergeCell ref="T5:T7"/>
    <mergeCell ref="R4:S4"/>
    <mergeCell ref="O6:P6"/>
    <mergeCell ref="Q6:R6"/>
    <mergeCell ref="M5:R5"/>
    <mergeCell ref="S5:S7"/>
    <mergeCell ref="M6:N6"/>
  </mergeCells>
  <pageMargins left="0.5" right="0.5" top="0.75" bottom="0.5" header="0" footer="0"/>
  <pageSetup paperSize="9" scale="80" orientation="landscape"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W25"/>
  <sheetViews>
    <sheetView zoomScale="82" zoomScaleNormal="82" workbookViewId="0">
      <selection activeCell="Q4" sqref="Q4:R4"/>
    </sheetView>
  </sheetViews>
  <sheetFormatPr defaultColWidth="9.140625" defaultRowHeight="12.75" x14ac:dyDescent="0.2"/>
  <cols>
    <col min="1" max="1" width="3.28515625" style="4" customWidth="1"/>
    <col min="2" max="2" width="18.42578125" style="3" customWidth="1"/>
    <col min="3" max="3" width="5.5703125" style="5" customWidth="1"/>
    <col min="4" max="4" width="16.140625" style="6" customWidth="1"/>
    <col min="5" max="5" width="5.7109375" style="15" customWidth="1"/>
    <col min="6" max="6" width="11.28515625" style="15" customWidth="1"/>
    <col min="7" max="7" width="6.140625" style="6" customWidth="1"/>
    <col min="8" max="8" width="10.7109375" style="4" customWidth="1"/>
    <col min="9" max="9" width="5.5703125" style="19" customWidth="1"/>
    <col min="10" max="10" width="10.85546875" style="19" customWidth="1"/>
    <col min="11" max="11" width="12.85546875" style="19" customWidth="1"/>
    <col min="12" max="12" width="11.28515625" style="19" customWidth="1"/>
    <col min="13" max="13" width="5.5703125" style="19" customWidth="1"/>
    <col min="14" max="14" width="12.5703125" style="12" customWidth="1"/>
    <col min="15" max="15" width="5.85546875" style="17" customWidth="1"/>
    <col min="16" max="16" width="9.42578125" style="17" customWidth="1"/>
    <col min="17" max="17" width="5.5703125" style="12" customWidth="1"/>
    <col min="18" max="18" width="8.28515625" style="12" customWidth="1"/>
    <col min="19" max="19" width="9.140625" style="12"/>
    <col min="20" max="20" width="10.85546875" style="12" bestFit="1" customWidth="1"/>
    <col min="21" max="16384" width="9.140625" style="12"/>
  </cols>
  <sheetData>
    <row r="1" spans="1:23" ht="42" customHeight="1" x14ac:dyDescent="0.2">
      <c r="B1" s="222" t="s">
        <v>149</v>
      </c>
      <c r="C1" s="222"/>
      <c r="D1" s="222"/>
      <c r="E1" s="222"/>
      <c r="F1" s="222"/>
      <c r="G1" s="222"/>
      <c r="H1" s="222"/>
      <c r="I1" s="222"/>
      <c r="J1" s="222"/>
      <c r="K1" s="222"/>
      <c r="L1" s="222"/>
      <c r="M1" s="222"/>
      <c r="N1" s="222"/>
      <c r="O1" s="222"/>
      <c r="P1" s="222"/>
    </row>
    <row r="2" spans="1:23" x14ac:dyDescent="0.2">
      <c r="B2" s="7"/>
      <c r="C2" s="8"/>
      <c r="D2" s="9"/>
      <c r="E2" s="14"/>
      <c r="F2" s="14"/>
      <c r="G2" s="9"/>
      <c r="H2" s="10"/>
      <c r="I2" s="18"/>
      <c r="J2" s="18"/>
      <c r="K2" s="18"/>
      <c r="L2" s="18"/>
      <c r="M2" s="18"/>
      <c r="N2" s="13"/>
    </row>
    <row r="4" spans="1:23" x14ac:dyDescent="0.2">
      <c r="Q4" s="215">
        <v>45771</v>
      </c>
      <c r="R4" s="216"/>
    </row>
    <row r="5" spans="1:23" ht="55.5" customHeight="1" x14ac:dyDescent="0.2">
      <c r="A5" s="223" t="s">
        <v>0</v>
      </c>
      <c r="B5" s="223" t="s">
        <v>18</v>
      </c>
      <c r="C5" s="224" t="s">
        <v>48</v>
      </c>
      <c r="D5" s="224"/>
      <c r="E5" s="225" t="s">
        <v>21</v>
      </c>
      <c r="F5" s="225"/>
      <c r="G5" s="225"/>
      <c r="H5" s="225"/>
      <c r="I5" s="225"/>
      <c r="J5" s="225"/>
      <c r="K5" s="225"/>
      <c r="L5" s="225"/>
      <c r="M5" s="226" t="s">
        <v>28</v>
      </c>
      <c r="N5" s="226"/>
      <c r="O5" s="226"/>
      <c r="P5" s="226"/>
      <c r="Q5" s="226"/>
      <c r="R5" s="226"/>
      <c r="W5" s="12" t="s">
        <v>38</v>
      </c>
    </row>
    <row r="6" spans="1:23" ht="54" customHeight="1" x14ac:dyDescent="0.2">
      <c r="A6" s="223"/>
      <c r="B6" s="223"/>
      <c r="C6" s="224" t="s">
        <v>19</v>
      </c>
      <c r="D6" s="225" t="s">
        <v>20</v>
      </c>
      <c r="E6" s="225" t="s">
        <v>25</v>
      </c>
      <c r="F6" s="225"/>
      <c r="G6" s="225" t="s">
        <v>22</v>
      </c>
      <c r="H6" s="225"/>
      <c r="I6" s="226" t="s">
        <v>24</v>
      </c>
      <c r="J6" s="226"/>
      <c r="K6" s="226"/>
      <c r="L6" s="226"/>
      <c r="M6" s="226" t="s">
        <v>29</v>
      </c>
      <c r="N6" s="226"/>
      <c r="O6" s="206" t="s">
        <v>30</v>
      </c>
      <c r="P6" s="206"/>
      <c r="Q6" s="223" t="s">
        <v>31</v>
      </c>
      <c r="R6" s="223"/>
    </row>
    <row r="7" spans="1:23" ht="57" customHeight="1" x14ac:dyDescent="0.2">
      <c r="A7" s="223"/>
      <c r="B7" s="223"/>
      <c r="C7" s="224"/>
      <c r="D7" s="225"/>
      <c r="E7" s="21" t="s">
        <v>19</v>
      </c>
      <c r="F7" s="21" t="s">
        <v>20</v>
      </c>
      <c r="G7" s="21" t="s">
        <v>23</v>
      </c>
      <c r="H7" s="16" t="s">
        <v>20</v>
      </c>
      <c r="I7" s="21" t="s">
        <v>23</v>
      </c>
      <c r="J7" s="16" t="s">
        <v>26</v>
      </c>
      <c r="K7" s="22" t="s">
        <v>27</v>
      </c>
      <c r="L7" s="22" t="s">
        <v>12</v>
      </c>
      <c r="M7" s="21" t="s">
        <v>23</v>
      </c>
      <c r="N7" s="16" t="s">
        <v>20</v>
      </c>
      <c r="O7" s="21" t="s">
        <v>23</v>
      </c>
      <c r="P7" s="16" t="s">
        <v>20</v>
      </c>
      <c r="Q7" s="21" t="s">
        <v>23</v>
      </c>
      <c r="R7" s="16" t="s">
        <v>20</v>
      </c>
    </row>
    <row r="8" spans="1:23" ht="43.5" customHeight="1" x14ac:dyDescent="0.2">
      <c r="A8" s="16">
        <v>1</v>
      </c>
      <c r="B8" s="23" t="s">
        <v>35</v>
      </c>
      <c r="C8" s="28">
        <v>11</v>
      </c>
      <c r="D8" s="137">
        <f>'Тайлан 1'!$C$79</f>
        <v>367727.3</v>
      </c>
      <c r="E8" s="30"/>
      <c r="F8" s="24"/>
      <c r="G8" s="30"/>
      <c r="H8" s="36"/>
      <c r="I8" s="30">
        <v>1</v>
      </c>
      <c r="J8" s="176">
        <v>50000</v>
      </c>
      <c r="K8" s="36">
        <v>49000</v>
      </c>
      <c r="L8" s="24">
        <v>10000</v>
      </c>
      <c r="M8" s="30"/>
      <c r="N8" s="36"/>
      <c r="O8" s="32"/>
      <c r="P8" s="27"/>
      <c r="Q8" s="30"/>
      <c r="R8" s="24"/>
    </row>
    <row r="9" spans="1:23" ht="39.75" customHeight="1" x14ac:dyDescent="0.2">
      <c r="A9" s="16">
        <v>2</v>
      </c>
      <c r="B9" s="23" t="s">
        <v>36</v>
      </c>
      <c r="C9" s="28">
        <v>6</v>
      </c>
      <c r="D9" s="24">
        <f>'Тайлан 1'!$C$87</f>
        <v>2387173.7999999998</v>
      </c>
      <c r="E9" s="30"/>
      <c r="F9" s="24"/>
      <c r="G9" s="30"/>
      <c r="H9" s="36"/>
      <c r="I9" s="30">
        <v>1</v>
      </c>
      <c r="J9" s="155">
        <v>2261263.7999999998</v>
      </c>
      <c r="K9" s="36">
        <v>2259943.2149999999</v>
      </c>
      <c r="L9" s="24">
        <f>J9-K9</f>
        <v>1320.5849999999627</v>
      </c>
      <c r="M9" s="30"/>
      <c r="N9" s="36"/>
      <c r="O9" s="30"/>
      <c r="P9" s="24"/>
      <c r="Q9" s="30"/>
      <c r="R9" s="24"/>
      <c r="T9" s="47"/>
    </row>
    <row r="10" spans="1:23" ht="41.25" customHeight="1" x14ac:dyDescent="0.2">
      <c r="A10" s="16">
        <v>3</v>
      </c>
      <c r="B10" s="23" t="s">
        <v>37</v>
      </c>
      <c r="C10" s="28">
        <v>20</v>
      </c>
      <c r="D10" s="137">
        <f>'Тайлан 1'!$C$66</f>
        <v>23597301.899999999</v>
      </c>
      <c r="E10" s="30"/>
      <c r="F10" s="24"/>
      <c r="G10" s="30"/>
      <c r="H10" s="60"/>
      <c r="I10" s="30">
        <v>7</v>
      </c>
      <c r="J10" s="155">
        <v>2071410.4</v>
      </c>
      <c r="K10" s="173">
        <v>2057319.21</v>
      </c>
      <c r="L10" s="154">
        <v>14091.91</v>
      </c>
      <c r="M10" s="30"/>
      <c r="N10" s="36"/>
      <c r="O10" s="32"/>
      <c r="P10" s="44"/>
      <c r="Q10" s="30"/>
      <c r="R10" s="24"/>
    </row>
    <row r="11" spans="1:23" s="11" customFormat="1" ht="24" customHeight="1" x14ac:dyDescent="0.2">
      <c r="A11" s="25"/>
      <c r="B11" s="25" t="s">
        <v>17</v>
      </c>
      <c r="C11" s="29">
        <f t="shared" ref="C11:J11" si="0">SUM(C8:C10)</f>
        <v>37</v>
      </c>
      <c r="D11" s="26">
        <f>SUM(D8:D10)</f>
        <v>26352203</v>
      </c>
      <c r="E11" s="29">
        <f t="shared" si="0"/>
        <v>0</v>
      </c>
      <c r="F11" s="143">
        <f>SUM(F8:F10)</f>
        <v>0</v>
      </c>
      <c r="G11" s="29">
        <f t="shared" si="0"/>
        <v>0</v>
      </c>
      <c r="H11" s="26">
        <f t="shared" si="0"/>
        <v>0</v>
      </c>
      <c r="I11" s="29">
        <f t="shared" si="0"/>
        <v>9</v>
      </c>
      <c r="J11" s="155">
        <f t="shared" si="0"/>
        <v>4382674.1999999993</v>
      </c>
      <c r="K11" s="171">
        <f t="shared" ref="K11:N11" si="1">SUM(K8:K10)</f>
        <v>4366262.4249999998</v>
      </c>
      <c r="L11" s="171">
        <f>SUM(L8:L10)</f>
        <v>25412.494999999963</v>
      </c>
      <c r="M11" s="29"/>
      <c r="N11" s="45">
        <f t="shared" si="1"/>
        <v>0</v>
      </c>
      <c r="O11" s="29"/>
      <c r="P11" s="26">
        <f t="shared" ref="P11" si="2">SUM(P8:P10)</f>
        <v>0</v>
      </c>
      <c r="Q11" s="29"/>
      <c r="R11" s="26"/>
    </row>
    <row r="12" spans="1:23" x14ac:dyDescent="0.2">
      <c r="E12" s="31"/>
      <c r="Q12" s="33"/>
    </row>
    <row r="13" spans="1:23" ht="12.75" customHeight="1" x14ac:dyDescent="0.2"/>
    <row r="15" spans="1:23" ht="27" customHeight="1" x14ac:dyDescent="0.2">
      <c r="D15" s="186" t="s">
        <v>126</v>
      </c>
      <c r="E15" s="186"/>
      <c r="F15" s="186"/>
      <c r="G15" s="186"/>
      <c r="H15" s="186"/>
      <c r="I15" s="186"/>
      <c r="J15" s="186"/>
      <c r="K15" s="186"/>
      <c r="L15" s="227" t="s">
        <v>127</v>
      </c>
      <c r="M15" s="227"/>
      <c r="N15" s="227"/>
      <c r="O15" s="227"/>
      <c r="P15" s="227"/>
    </row>
    <row r="16" spans="1:23" ht="36.75" customHeight="1" x14ac:dyDescent="0.2">
      <c r="D16" s="48"/>
      <c r="E16" s="48"/>
      <c r="F16" s="48"/>
      <c r="G16" s="48"/>
      <c r="H16" s="48"/>
      <c r="I16" s="48"/>
      <c r="J16" s="48"/>
      <c r="K16" s="48"/>
      <c r="L16" s="48"/>
      <c r="M16" s="48"/>
      <c r="N16" s="48"/>
      <c r="O16" s="48"/>
      <c r="P16" s="48"/>
    </row>
    <row r="25" spans="14:14" x14ac:dyDescent="0.2">
      <c r="N25" s="12">
        <v>8</v>
      </c>
    </row>
  </sheetData>
  <mergeCells count="17">
    <mergeCell ref="D15:K15"/>
    <mergeCell ref="L15:P15"/>
    <mergeCell ref="B1:P1"/>
    <mergeCell ref="Q4:R4"/>
    <mergeCell ref="A5:A7"/>
    <mergeCell ref="B5:B7"/>
    <mergeCell ref="C5:D5"/>
    <mergeCell ref="E5:L5"/>
    <mergeCell ref="M5:R5"/>
    <mergeCell ref="C6:C7"/>
    <mergeCell ref="D6:D7"/>
    <mergeCell ref="E6:F6"/>
    <mergeCell ref="G6:H6"/>
    <mergeCell ref="I6:L6"/>
    <mergeCell ref="M6:N6"/>
    <mergeCell ref="O6:P6"/>
    <mergeCell ref="Q6:R6"/>
  </mergeCells>
  <pageMargins left="0.39370078740157483" right="0.41" top="1.1811023622047245" bottom="0.51181102362204722" header="0.15748031496062992" footer="0"/>
  <pageSetup paperSize="9" scale="68" fitToHeight="0" orientation="landscape"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Тайлан 1</vt:lpstr>
      <vt:lpstr>Тайлан 2</vt:lpstr>
      <vt:lpstr>Тайлан 3</vt:lpstr>
      <vt:lpstr>'Тайлан 1'!_Hlk187045487</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Tseren</dc:creator>
  <cp:lastModifiedBy>user</cp:lastModifiedBy>
  <cp:lastPrinted>2024-02-05T00:45:21Z</cp:lastPrinted>
  <dcterms:created xsi:type="dcterms:W3CDTF">2013-12-11T12:05:40Z</dcterms:created>
  <dcterms:modified xsi:type="dcterms:W3CDTF">2025-04-25T07:51:22Z</dcterms:modified>
</cp:coreProperties>
</file>